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6520" windowHeight="12300" activeTab="1"/>
  </bookViews>
  <sheets>
    <sheet name="About" sheetId="1" r:id="rId1"/>
    <sheet name="Inputs.mt" sheetId="2" r:id="rId2"/>
    <sheet name="isv_vehicle_family_ids" sheetId="4" r:id="rId3"/>
    <sheet name="check.mt" sheetId="3" r:id="rId4"/>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5" i="2" l="1"/>
  <c r="C9" i="2" l="1"/>
  <c r="C33" i="2" l="1"/>
  <c r="F85" i="2"/>
  <c r="K85" i="2"/>
  <c r="L85" i="2"/>
  <c r="M85" i="2"/>
  <c r="N85" i="2"/>
  <c r="J85" i="2"/>
  <c r="I85" i="2"/>
  <c r="H85" i="2"/>
  <c r="G85" i="2"/>
  <c r="E85" i="2"/>
  <c r="C25" i="2" l="1"/>
  <c r="C24" i="2"/>
  <c r="C27" i="2"/>
  <c r="L87" i="2"/>
  <c r="M87" i="2"/>
  <c r="F87" i="2"/>
  <c r="G87" i="2"/>
  <c r="H87" i="2"/>
  <c r="F86" i="2"/>
  <c r="I87" i="2"/>
  <c r="J87" i="2"/>
  <c r="K87" i="2"/>
  <c r="K86" i="2"/>
  <c r="I86" i="2"/>
  <c r="J86" i="2"/>
  <c r="L86" i="2"/>
  <c r="M86" i="2"/>
  <c r="G86" i="2"/>
  <c r="H86" i="2"/>
  <c r="C26" i="2" l="1"/>
  <c r="F88" i="2" s="1"/>
  <c r="G88" i="2" l="1"/>
  <c r="I88" i="2" l="1"/>
  <c r="J88" i="2"/>
  <c r="K88" i="2"/>
  <c r="L88" i="2"/>
  <c r="M88" i="2"/>
  <c r="H88" i="2"/>
  <c r="C28" i="2" l="1"/>
</calcChain>
</file>

<file path=xl/sharedStrings.xml><?xml version="1.0" encoding="utf-8"?>
<sst xmlns="http://schemas.openxmlformats.org/spreadsheetml/2006/main" count="531" uniqueCount="343">
  <si>
    <t>ROAD LOAD TEST REPORT</t>
  </si>
  <si>
    <t>Parameter</t>
  </si>
  <si>
    <t>Name</t>
  </si>
  <si>
    <t>ALL</t>
  </si>
  <si>
    <t>V1</t>
  </si>
  <si>
    <t>V2</t>
  </si>
  <si>
    <t>V3</t>
  </si>
  <si>
    <t>V4</t>
  </si>
  <si>
    <t>V5</t>
  </si>
  <si>
    <t>V6</t>
  </si>
  <si>
    <t>V7</t>
  </si>
  <si>
    <t>V8</t>
  </si>
  <si>
    <t>V9</t>
  </si>
  <si>
    <t>V10</t>
  </si>
  <si>
    <t>Unit</t>
  </si>
  <si>
    <t>Format</t>
  </si>
  <si>
    <t>Comments</t>
  </si>
  <si>
    <t>Input file version</t>
  </si>
  <si>
    <t>flag.input_version</t>
  </si>
  <si>
    <t>EXX</t>
  </si>
  <si>
    <t>Country</t>
  </si>
  <si>
    <t>E01</t>
  </si>
  <si>
    <t>Germany</t>
  </si>
  <si>
    <t>Info about GTAA and road load family</t>
  </si>
  <si>
    <t>E02</t>
  </si>
  <si>
    <t>France</t>
  </si>
  <si>
    <t>Year</t>
  </si>
  <si>
    <t>Year in which family is due to be tested (YYYY)</t>
  </si>
  <si>
    <t>E03</t>
  </si>
  <si>
    <t>Italy</t>
  </si>
  <si>
    <t>-</t>
  </si>
  <si>
    <t>str</t>
  </si>
  <si>
    <t>Select the appropriate GTAA (see table on the right EXX)</t>
  </si>
  <si>
    <t>E04</t>
  </si>
  <si>
    <t>Netherlands</t>
  </si>
  <si>
    <t>Number assigned from 1 to 99</t>
  </si>
  <si>
    <t>The number assigned to ISV family from 1 to 99 in that specific testing year</t>
  </si>
  <si>
    <t>E05</t>
  </si>
  <si>
    <t>Sweden</t>
  </si>
  <si>
    <t>ISV family identifier</t>
  </si>
  <si>
    <t>E06f</t>
  </si>
  <si>
    <t>Belgium-Flanders</t>
  </si>
  <si>
    <t>Road load family or road load matrix family number</t>
  </si>
  <si>
    <t>Identifier of road load family undergoing road load tests</t>
  </si>
  <si>
    <t>E06w</t>
  </si>
  <si>
    <t>Belgium-Wallonia</t>
  </si>
  <si>
    <t>Input type</t>
  </si>
  <si>
    <t>dice.input_type</t>
  </si>
  <si>
    <t>bool</t>
  </si>
  <si>
    <t>The type of the input-file</t>
  </si>
  <si>
    <t>E07</t>
  </si>
  <si>
    <t>Hungary</t>
  </si>
  <si>
    <t>Fuel type</t>
  </si>
  <si>
    <t>fuel_type</t>
  </si>
  <si>
    <t>E08</t>
  </si>
  <si>
    <t>Czech Republic</t>
  </si>
  <si>
    <t>Gearbox type</t>
  </si>
  <si>
    <t>gear_box_type</t>
  </si>
  <si>
    <t>Gearbox type: automatic/manual/CVT/planetary. (planetary only for HEVs)</t>
  </si>
  <si>
    <t>E09</t>
  </si>
  <si>
    <t>Spain</t>
  </si>
  <si>
    <t>E12</t>
  </si>
  <si>
    <t>Austria</t>
  </si>
  <si>
    <t>E13</t>
  </si>
  <si>
    <t>Luxembourg</t>
  </si>
  <si>
    <t>Interpolation Family ID</t>
  </si>
  <si>
    <t>E17</t>
  </si>
  <si>
    <t>Finland</t>
  </si>
  <si>
    <t>E18</t>
  </si>
  <si>
    <t>Denmark</t>
  </si>
  <si>
    <t>Statistical evaluation of test results</t>
  </si>
  <si>
    <t>E19</t>
  </si>
  <si>
    <t>Romania</t>
  </si>
  <si>
    <r>
      <t>The average CO2 ratio defined as X</t>
    </r>
    <r>
      <rPr>
        <vertAlign val="subscript"/>
        <sz val="11"/>
        <rFont val="Calibri"/>
        <family val="2"/>
        <scheme val="minor"/>
      </rPr>
      <t>tests</t>
    </r>
  </si>
  <si>
    <t>E20</t>
  </si>
  <si>
    <t>Poland</t>
  </si>
  <si>
    <t>Standard deviation (s) of the test results</t>
  </si>
  <si>
    <t>As defined in Annex I of (EU) 2023/2866</t>
  </si>
  <si>
    <t>E21</t>
  </si>
  <si>
    <t>Portugal</t>
  </si>
  <si>
    <t>A-factor</t>
  </si>
  <si>
    <t>E23</t>
  </si>
  <si>
    <t>Greece</t>
  </si>
  <si>
    <t>Number of vehicles tested</t>
  </si>
  <si>
    <t>Total number of vehicles tested for RL ISV</t>
  </si>
  <si>
    <t>E24</t>
  </si>
  <si>
    <t>Ireland</t>
  </si>
  <si>
    <t>Final conclusion for RL ISV testing</t>
  </si>
  <si>
    <t>E25</t>
  </si>
  <si>
    <t>Croatia</t>
  </si>
  <si>
    <t>E26</t>
  </si>
  <si>
    <t>Slovenia</t>
  </si>
  <si>
    <t>Size of deviation (only for conclusion = FAIL)</t>
  </si>
  <si>
    <t>E27</t>
  </si>
  <si>
    <t>Slovakia</t>
  </si>
  <si>
    <t>Declared CO2 emission value of the vehicle high of the RL family</t>
  </si>
  <si>
    <t>float</t>
  </si>
  <si>
    <t>In case of FAIL decision, provide the highest CO2 value in RL family (from all IP families that are in the same RL family it is the highest VH CO2)</t>
  </si>
  <si>
    <t>E29</t>
  </si>
  <si>
    <t>Estonia</t>
  </si>
  <si>
    <t>Interpolation Family ID of the vehicle high of the RL family</t>
  </si>
  <si>
    <t>E32</t>
  </si>
  <si>
    <t>Latvia</t>
  </si>
  <si>
    <t>As defined in Article 11 of (EU) 2023/2866</t>
  </si>
  <si>
    <t>E36</t>
  </si>
  <si>
    <t>Lithuania</t>
  </si>
  <si>
    <t>E49</t>
  </si>
  <si>
    <t>Cyprus</t>
  </si>
  <si>
    <t>Info about tested vehicles</t>
  </si>
  <si>
    <t>E50</t>
  </si>
  <si>
    <t>Malta</t>
  </si>
  <si>
    <t>IP ID of vehicle tested for RL ISV</t>
  </si>
  <si>
    <t>Emissions type-approval number</t>
  </si>
  <si>
    <t xml:space="preserve">Emission type-approval number of vehicle tested for RL ISV </t>
  </si>
  <si>
    <t>Whole vehicle type-approval number</t>
  </si>
  <si>
    <t>WVTA number of vehicle tested for RL ISV as written in vehicle CoC</t>
  </si>
  <si>
    <t>Vehicle Category</t>
  </si>
  <si>
    <t>M1 or N1</t>
  </si>
  <si>
    <t>Testing date</t>
  </si>
  <si>
    <t>date format</t>
  </si>
  <si>
    <t>Road load testing method</t>
  </si>
  <si>
    <t>On-road coastdown; on-road torque meter; wind tunnel - flat belt; wind tunnel - chassis dynamometer</t>
  </si>
  <si>
    <t>Declared values from CoC</t>
  </si>
  <si>
    <t>Declared test mass</t>
  </si>
  <si>
    <t>test_mass</t>
  </si>
  <si>
    <t>kg</t>
  </si>
  <si>
    <t>Test mass as written on vehicle CoC</t>
  </si>
  <si>
    <t xml:space="preserve">F0 </t>
  </si>
  <si>
    <t>f0</t>
  </si>
  <si>
    <t>N</t>
  </si>
  <si>
    <t xml:space="preserve">F1 </t>
  </si>
  <si>
    <t>f1</t>
  </si>
  <si>
    <t>N/(km/h)</t>
  </si>
  <si>
    <t xml:space="preserve">F2 </t>
  </si>
  <si>
    <t>f2</t>
  </si>
  <si>
    <t>N/(km/h)^2</t>
  </si>
  <si>
    <t>Declared cycle energy demand (CED)</t>
  </si>
  <si>
    <t>CED over a complete applicable WLTC Class cycle used to interpolate CO2 emission of tested vehicle</t>
  </si>
  <si>
    <t>Declared CO2 emission</t>
  </si>
  <si>
    <t>gCO2/km</t>
  </si>
  <si>
    <t>CoC CO2 emission value of tested vehicle; in case of OVC-HEVs the combined charge-sustaining CO2 emission value</t>
  </si>
  <si>
    <t>Tyre size designation - front</t>
  </si>
  <si>
    <t>Dimensions of tyres - front as declared on CoC (entry 35) in format P195/55R16 85H</t>
  </si>
  <si>
    <t>Tyre size designation - rear</t>
  </si>
  <si>
    <t>Dimensions of tyres - rear as declared on CoC (entry 35) in format P195/55R16 85H</t>
  </si>
  <si>
    <t>Declared tyre rolling resistance class - front</t>
  </si>
  <si>
    <t>Tyre rolling resistance class - front as declared on CoC (entry 35)</t>
  </si>
  <si>
    <t>Declared tyre rolling resistance class - rear</t>
  </si>
  <si>
    <t>Tyre rolling resistance class - rear as declared on CoC (entry 35)</t>
  </si>
  <si>
    <t>Declared tyre class - front</t>
  </si>
  <si>
    <t>Tyre class - front as declared on CoC (entry 35)</t>
  </si>
  <si>
    <t>Declared tyre class - rear</t>
  </si>
  <si>
    <t>Tyre class - rear as declared on CoC (entry 35)</t>
  </si>
  <si>
    <t>Test conditions</t>
  </si>
  <si>
    <t>Average temperature</t>
  </si>
  <si>
    <t>°C</t>
  </si>
  <si>
    <t>Average temperature measured during road load test</t>
  </si>
  <si>
    <t>Average wind speed</t>
  </si>
  <si>
    <t>m/s</t>
  </si>
  <si>
    <t>Average wind speed measured during road load test; only in case of on-road tests</t>
  </si>
  <si>
    <t>Average air pressure</t>
  </si>
  <si>
    <t>kPa</t>
  </si>
  <si>
    <t>Average air pressure measured during road load test; only in case of on-road tests</t>
  </si>
  <si>
    <t>Average mass of the vehicle</t>
  </si>
  <si>
    <t>average_test_mass</t>
  </si>
  <si>
    <t>Average mass of tested vehicle measured before and after the road load determination procedure</t>
  </si>
  <si>
    <t>Dimensions of tyres - front fitted on tested vehicle  in format P195/55R16 85H</t>
  </si>
  <si>
    <t>Dimensions of tyres - rear fitted on tested vehicle  in format P195/55R16 85H</t>
  </si>
  <si>
    <t>Tyre rolling resistance class - front</t>
  </si>
  <si>
    <t>Tyre rolling resistance class - front fitted on tested vehicle</t>
  </si>
  <si>
    <t>Tyre rolling resistance class - rear</t>
  </si>
  <si>
    <t>Tyre rolling resistance class - rear fitted on tested vehicle</t>
  </si>
  <si>
    <t>Tyre class - front fitted on tested vehicle</t>
  </si>
  <si>
    <t>Tyre class - rear fitted on tested vehicle</t>
  </si>
  <si>
    <t>Measurement results</t>
  </si>
  <si>
    <t>Final measured road load coefficient f0</t>
  </si>
  <si>
    <t>Final measured road load coefficient f1</t>
  </si>
  <si>
    <t>Final measured road load coefficient f2</t>
  </si>
  <si>
    <t>Test mass</t>
  </si>
  <si>
    <t>Final test mass of the vehicle</t>
  </si>
  <si>
    <t>Final measured cycle energy demand (CED)</t>
  </si>
  <si>
    <t>Cycle energy demand over a complete applicable WLTC cycle calculated from measured road load coefficients and test mass</t>
  </si>
  <si>
    <r>
      <t>Calculated CO</t>
    </r>
    <r>
      <rPr>
        <vertAlign val="subscript"/>
        <sz val="11"/>
        <rFont val="Calibri"/>
        <family val="2"/>
        <scheme val="minor"/>
      </rPr>
      <t xml:space="preserve">2 </t>
    </r>
    <r>
      <rPr>
        <sz val="11"/>
        <rFont val="Calibri"/>
        <family val="2"/>
        <scheme val="minor"/>
      </rPr>
      <t>emission value (CO2</t>
    </r>
    <r>
      <rPr>
        <vertAlign val="subscript"/>
        <sz val="11"/>
        <rFont val="Calibri"/>
        <family val="2"/>
        <scheme val="minor"/>
      </rPr>
      <t>, in-service verification</t>
    </r>
    <r>
      <rPr>
        <sz val="11"/>
        <rFont val="Calibri"/>
        <family val="2"/>
        <scheme val="minor"/>
      </rPr>
      <t>)</t>
    </r>
  </si>
  <si>
    <t>CO2 emission value calculated according to Article 10(1) of (EU) 2023/2866</t>
  </si>
  <si>
    <t>Road load test result (CO2 ratio)</t>
  </si>
  <si>
    <t>CO2 ratio calculated according to Article 10(4) of (EU) 2023/2866</t>
  </si>
  <si>
    <t>PASS/FAIL/CONTINUE</t>
  </si>
  <si>
    <t>Step-by-step decision (PASS/FAIL/CONTINUE)</t>
  </si>
  <si>
    <t>Mileage</t>
  </si>
  <si>
    <t>km</t>
  </si>
  <si>
    <t>Odometer reading before testing</t>
  </si>
  <si>
    <t>Date of first registration</t>
  </si>
  <si>
    <t>Date of vehicle's first registration: format YYYY-MM-DD</t>
  </si>
  <si>
    <t>Tyre manufacturer’s name</t>
  </si>
  <si>
    <t>Tyre type</t>
  </si>
  <si>
    <t>Tyre Identification Number</t>
  </si>
  <si>
    <t>Exclusion criteria: mileage and age</t>
  </si>
  <si>
    <t>Is the mileage lower than 3 000km or higher than 100 000km?</t>
  </si>
  <si>
    <t>Date of registration &gt; 5 years prior to the date of vehicle selection?</t>
  </si>
  <si>
    <t>Exclusion criteria: Unauthorised use of vehicle</t>
  </si>
  <si>
    <t>Has the vehicle carried heavy loads over the specifications of the manufacturer?</t>
  </si>
  <si>
    <t>Was the vehicle used for racing or motor sports?</t>
  </si>
  <si>
    <t>Was the vehicle driven in a non-EU Member State for more than 10 % of driving time?</t>
  </si>
  <si>
    <t>Has the vehicle ever been used with a wrong fuel type 
(e.g. gasoline instead of diesel) or with non-commercially available EU-quality fuel (black market, or blended fuel)?</t>
  </si>
  <si>
    <t>Has a fuel additive, not approved by the manufacturer, been used?</t>
  </si>
  <si>
    <t>Exclusion criteria: Unauthorised repairs</t>
  </si>
  <si>
    <t>Has the vehicle been maintained not in accordance with the manufacturer’s instructions?</t>
  </si>
  <si>
    <t>Have there been unauthorised major engine or vehicle repairs?</t>
  </si>
  <si>
    <t>Was the vehicle involved in a serious accident?</t>
  </si>
  <si>
    <t>Exclusion criteria: Unauthorised changes</t>
  </si>
  <si>
    <t>Has there been a power increase/tuning?</t>
  </si>
  <si>
    <t>Was any part of the emissions after-treatment system permanently removed?</t>
  </si>
  <si>
    <t>Were there any unauthorised devices installed (urea killer, emulator, etc.)?</t>
  </si>
  <si>
    <t>Vehicle examination checks</t>
  </si>
  <si>
    <t>Powertrain Control Module calibration part number and checksum, 
OBD diagnosis: Read Diagnostic Trouble Codes &amp; print error log, 
OBD Service Mode 09 Query: Read Service Mode 09 and record the information, 
OBD mode 07: Read Service Mode 07 and record the information</t>
  </si>
  <si>
    <t>Pictures of the tested vehicle including of the underbody</t>
  </si>
  <si>
    <t>Vehicle examination exclusion criteria</t>
  </si>
  <si>
    <t>Are there any warning lights on the instrument panel activated indicating a vehicle or exhaust after-treatment system malfunctioning that cannot be resolved by normal maintenance? (Malfunction Indication Light, Engine Service Light, etc?)</t>
  </si>
  <si>
    <t xml:space="preserve">Additional checks to do and actions to take - CONFIRM THAT YOU CHECKED </t>
  </si>
  <si>
    <t>COUNTRY TABLE</t>
  </si>
  <si>
    <r>
      <t>The average CO</t>
    </r>
    <r>
      <rPr>
        <vertAlign val="subscript"/>
        <sz val="10"/>
        <rFont val="Calibri"/>
        <family val="2"/>
        <scheme val="minor"/>
      </rPr>
      <t>2</t>
    </r>
    <r>
      <rPr>
        <sz val="10"/>
        <rFont val="Calibri"/>
        <family val="2"/>
        <scheme val="minor"/>
      </rPr>
      <t xml:space="preserve"> ratio as defined in Annex I of (EU) 2023/2866</t>
    </r>
  </si>
  <si>
    <r>
      <t>gCO</t>
    </r>
    <r>
      <rPr>
        <vertAlign val="subscript"/>
        <sz val="11"/>
        <rFont val="Calibri"/>
        <family val="2"/>
        <scheme val="minor"/>
      </rPr>
      <t>2</t>
    </r>
    <r>
      <rPr>
        <sz val="11"/>
        <rFont val="Calibri"/>
        <family val="2"/>
        <scheme val="minor"/>
      </rPr>
      <t>/km</t>
    </r>
  </si>
  <si>
    <r>
      <t>f</t>
    </r>
    <r>
      <rPr>
        <vertAlign val="subscript"/>
        <sz val="11"/>
        <rFont val="Calibri"/>
        <family val="2"/>
        <scheme val="minor"/>
      </rPr>
      <t>2</t>
    </r>
    <r>
      <rPr>
        <sz val="11"/>
        <rFont val="Calibri"/>
        <family val="2"/>
        <scheme val="minor"/>
      </rPr>
      <t xml:space="preserve"> </t>
    </r>
    <r>
      <rPr>
        <sz val="10"/>
        <rFont val="Calibri"/>
        <family val="2"/>
        <scheme val="minor"/>
      </rPr>
      <t>coefficient as written on vehicle CoC</t>
    </r>
  </si>
  <si>
    <r>
      <t>f</t>
    </r>
    <r>
      <rPr>
        <vertAlign val="subscript"/>
        <sz val="11"/>
        <rFont val="Calibri"/>
        <family val="2"/>
        <scheme val="minor"/>
      </rPr>
      <t>1</t>
    </r>
    <r>
      <rPr>
        <sz val="11"/>
        <rFont val="Calibri"/>
        <family val="2"/>
        <scheme val="minor"/>
      </rPr>
      <t xml:space="preserve"> </t>
    </r>
    <r>
      <rPr>
        <sz val="10"/>
        <rFont val="Calibri"/>
        <family val="2"/>
        <scheme val="minor"/>
      </rPr>
      <t>coefficient as written on vehicle CoC</t>
    </r>
  </si>
  <si>
    <r>
      <t>f</t>
    </r>
    <r>
      <rPr>
        <vertAlign val="subscript"/>
        <sz val="11"/>
        <rFont val="Calibri"/>
        <family val="2"/>
        <scheme val="minor"/>
      </rPr>
      <t>0</t>
    </r>
    <r>
      <rPr>
        <sz val="11"/>
        <rFont val="Calibri"/>
        <family val="2"/>
        <scheme val="minor"/>
      </rPr>
      <t xml:space="preserve"> </t>
    </r>
    <r>
      <rPr>
        <sz val="10"/>
        <rFont val="Calibri"/>
        <family val="2"/>
        <scheme val="minor"/>
      </rPr>
      <t>coefficient as written on vehicle CoC</t>
    </r>
  </si>
  <si>
    <r>
      <t>f</t>
    </r>
    <r>
      <rPr>
        <vertAlign val="subscript"/>
        <sz val="11"/>
        <rFont val="Calibri"/>
        <family val="2"/>
        <scheme val="minor"/>
      </rPr>
      <t>2</t>
    </r>
    <r>
      <rPr>
        <sz val="11"/>
        <rFont val="Calibri"/>
        <family val="2"/>
        <scheme val="minor"/>
      </rPr>
      <t xml:space="preserve"> </t>
    </r>
    <r>
      <rPr>
        <sz val="10"/>
        <rFont val="Calibri"/>
        <family val="2"/>
        <scheme val="minor"/>
      </rPr>
      <t>coefficient  measured and final after all corrections</t>
    </r>
  </si>
  <si>
    <r>
      <t>f</t>
    </r>
    <r>
      <rPr>
        <vertAlign val="subscript"/>
        <sz val="11"/>
        <rFont val="Calibri"/>
        <family val="2"/>
        <scheme val="minor"/>
      </rPr>
      <t>1</t>
    </r>
    <r>
      <rPr>
        <sz val="11"/>
        <rFont val="Calibri"/>
        <family val="2"/>
        <scheme val="minor"/>
      </rPr>
      <t xml:space="preserve"> </t>
    </r>
    <r>
      <rPr>
        <sz val="10"/>
        <rFont val="Calibri"/>
        <family val="2"/>
        <scheme val="minor"/>
      </rPr>
      <t>coefficient  measured and final after all corrections</t>
    </r>
  </si>
  <si>
    <r>
      <t>f</t>
    </r>
    <r>
      <rPr>
        <vertAlign val="subscript"/>
        <sz val="11"/>
        <rFont val="Calibri"/>
        <family val="2"/>
        <scheme val="minor"/>
      </rPr>
      <t>0</t>
    </r>
    <r>
      <rPr>
        <sz val="11"/>
        <rFont val="Calibri"/>
        <family val="2"/>
        <scheme val="minor"/>
      </rPr>
      <t xml:space="preserve"> </t>
    </r>
    <r>
      <rPr>
        <sz val="10"/>
        <rFont val="Calibri"/>
        <family val="2"/>
        <scheme val="minor"/>
      </rPr>
      <t>coefficient measured and final after all corrections</t>
    </r>
  </si>
  <si>
    <t>Size of deviation</t>
  </si>
  <si>
    <t>FINAL ISV RL RESULT</t>
  </si>
  <si>
    <t>Type of fuel used in the test. In the case of bi- or flex-fuel vehicles select the fuel that was used for testing according to (EU) 2023/2866</t>
  </si>
  <si>
    <t xml:space="preserve">Unique identifier of ISV family tested. </t>
  </si>
  <si>
    <t>In case of FAIL decision, provide the IP ID with the highest VH CO2. Should be also listed in C16</t>
  </si>
  <si>
    <t>PASS/FAIL/CONTINUE conclusion for RL family</t>
  </si>
  <si>
    <r>
      <rPr>
        <b/>
        <sz val="18"/>
        <color theme="0"/>
        <rFont val="Calibri"/>
        <family val="2"/>
        <scheme val="minor"/>
      </rPr>
      <t xml:space="preserve">Welcome to the JRC Encryption Tool (JET) template for LDV ISV ROAD LOAD TEST REPORT                                                                       for tests referred to in Articles 9-10-11 of Regulation (EU) 2023/2866   </t>
    </r>
    <r>
      <rPr>
        <b/>
        <sz val="14"/>
        <color theme="0"/>
        <rFont val="Calibri"/>
        <family val="2"/>
        <scheme val="minor"/>
      </rPr>
      <t xml:space="preserve">
</t>
    </r>
    <r>
      <rPr>
        <sz val="14"/>
        <color theme="0"/>
        <rFont val="Calibri"/>
        <family val="2"/>
        <scheme val="minor"/>
      </rPr>
      <t xml:space="preserve">
</t>
    </r>
    <r>
      <rPr>
        <sz val="12"/>
        <color theme="0"/>
        <rFont val="Calibri"/>
        <family val="2"/>
        <scheme val="minor"/>
      </rPr>
      <t xml:space="preserve">
All the inputs required to generate the encrypted file with JET are provided through this file.  
Tabs marked in </t>
    </r>
    <r>
      <rPr>
        <b/>
        <i/>
        <sz val="12"/>
        <color rgb="FFFFFF00"/>
        <rFont val="Calibri"/>
        <family val="2"/>
        <scheme val="minor"/>
      </rPr>
      <t>yellow</t>
    </r>
    <r>
      <rPr>
        <b/>
        <i/>
        <sz val="12"/>
        <color theme="0"/>
        <rFont val="Calibri"/>
        <family val="2"/>
        <scheme val="minor"/>
      </rPr>
      <t xml:space="preserve"> </t>
    </r>
    <r>
      <rPr>
        <sz val="12"/>
        <color theme="0"/>
        <rFont val="Calibri"/>
        <family val="2"/>
        <scheme val="minor"/>
      </rPr>
      <t>are mandatory, otherwise the encryption does not work. 
Tabs marked in</t>
    </r>
    <r>
      <rPr>
        <sz val="12"/>
        <color rgb="FFFF0000"/>
        <rFont val="Calibri"/>
        <family val="2"/>
        <scheme val="minor"/>
      </rPr>
      <t xml:space="preserve"> </t>
    </r>
    <r>
      <rPr>
        <b/>
        <i/>
        <sz val="12"/>
        <color rgb="FFFF0000"/>
        <rFont val="Calibri"/>
        <family val="2"/>
        <scheme val="minor"/>
      </rPr>
      <t>red</t>
    </r>
    <r>
      <rPr>
        <sz val="12"/>
        <color theme="0"/>
        <rFont val="Calibri"/>
        <family val="2"/>
        <scheme val="minor"/>
      </rPr>
      <t xml:space="preserve"> should not be provided. Please note that color of these tabs can change to </t>
    </r>
    <r>
      <rPr>
        <b/>
        <sz val="12"/>
        <color rgb="FFFFFF00"/>
        <rFont val="Calibri"/>
        <family val="2"/>
        <scheme val="minor"/>
      </rPr>
      <t>yellow</t>
    </r>
    <r>
      <rPr>
        <sz val="12"/>
        <color theme="0"/>
        <rFont val="Calibri"/>
        <family val="2"/>
        <scheme val="minor"/>
      </rPr>
      <t xml:space="preserve"> and then inputs will become mandatory.   Tabs marked in </t>
    </r>
    <r>
      <rPr>
        <b/>
        <sz val="12"/>
        <color theme="9" tint="0.59999389629810485"/>
        <rFont val="Calibri"/>
        <family val="2"/>
        <scheme val="minor"/>
      </rPr>
      <t>green</t>
    </r>
    <r>
      <rPr>
        <sz val="12"/>
        <color theme="0"/>
        <rFont val="Calibri"/>
        <family val="2"/>
        <scheme val="minor"/>
      </rPr>
      <t xml:space="preserve"> should remain unfilled.
The </t>
    </r>
    <r>
      <rPr>
        <b/>
        <i/>
        <sz val="12"/>
        <color rgb="FFFFFF00"/>
        <rFont val="Calibri"/>
        <family val="2"/>
        <scheme val="minor"/>
      </rPr>
      <t>Inputs tab</t>
    </r>
    <r>
      <rPr>
        <sz val="12"/>
        <color theme="0"/>
        <rFont val="Calibri"/>
        <family val="2"/>
        <scheme val="minor"/>
      </rPr>
      <t xml:space="preserve"> contains information regarding the vehicles tested (minimum 3 and maximum 10), their indentifiers, declared CoC values, test results, summary of statistical evaluation, final PASS/FAIL decision, and in case of FAIL outcome the size of deviation, all described in Annex V(2), to Regulation (EU) 2023/2866.                                                                                                                                                                                                                                                                                                                                                                                                                                                                       
The </t>
    </r>
    <r>
      <rPr>
        <b/>
        <sz val="12"/>
        <color rgb="FFFFFF00"/>
        <rFont val="Calibri"/>
        <family val="2"/>
        <scheme val="minor"/>
      </rPr>
      <t>Checklist tab</t>
    </r>
    <r>
      <rPr>
        <sz val="12"/>
        <color theme="0"/>
        <rFont val="Calibri"/>
        <family val="2"/>
        <scheme val="minor"/>
      </rPr>
      <t xml:space="preserve"> contains additional information about vehicles selected for ISV road load testing, vehicle characteristics, interview with vehicle owner, outcome of vehicle examination, all described in Annex II, to Regulation (EU) 2023/2866. </t>
    </r>
    <r>
      <rPr>
        <b/>
        <sz val="12"/>
        <color theme="0"/>
        <rFont val="Calibri"/>
        <family val="2"/>
        <scheme val="minor"/>
      </rPr>
      <t>‘Exclusion criteria’</t>
    </r>
    <r>
      <rPr>
        <sz val="12"/>
        <color theme="0"/>
        <rFont val="Calibri"/>
        <family val="2"/>
        <scheme val="minor"/>
      </rPr>
      <t xml:space="preserve"> means that if the condition described is met (reply to the question is ‘Yes’), the vehicle cannot be selected for in-service verification tests.                                                     Please make sure that all </t>
    </r>
    <r>
      <rPr>
        <b/>
        <sz val="12"/>
        <color theme="0"/>
        <rFont val="Calibri"/>
        <family val="2"/>
        <scheme val="minor"/>
      </rPr>
      <t>'Confidential information'</t>
    </r>
    <r>
      <rPr>
        <sz val="12"/>
        <color theme="0"/>
        <rFont val="Calibri"/>
        <family val="2"/>
        <scheme val="minor"/>
      </rPr>
      <t xml:space="preserve"> is not included in the test report submitted to the Commission.                                                             
</t>
    </r>
  </si>
  <si>
    <t>cycle_energy_demand</t>
  </si>
  <si>
    <t>dice.road_load_family_id</t>
  </si>
  <si>
    <t>dice.isv_vehicle_family_ids</t>
  </si>
  <si>
    <t>J</t>
  </si>
  <si>
    <t>DICE broken subbission receipt</t>
  </si>
  <si>
    <t>dice.broken_submission_receipt</t>
  </si>
  <si>
    <t>dice.isv_final_decision</t>
  </si>
  <si>
    <t>dice.highest_declared_co2_emission_value</t>
  </si>
  <si>
    <t>dice.highest_vehicle_family_id</t>
  </si>
  <si>
    <t>dice.isv_deviation</t>
  </si>
  <si>
    <t>info.vehicle_family_id</t>
  </si>
  <si>
    <t>info.vehicle_emission_ta_id</t>
  </si>
  <si>
    <t>info.vehicle_ta_id</t>
  </si>
  <si>
    <t>info.test_date</t>
  </si>
  <si>
    <t>Testing facility</t>
  </si>
  <si>
    <t>info.testing_facility_name</t>
  </si>
  <si>
    <t>info.testing_street</t>
  </si>
  <si>
    <t>info.testing_postcode</t>
  </si>
  <si>
    <t>info.test_city</t>
  </si>
  <si>
    <t>info.testing_country</t>
  </si>
  <si>
    <t>front_tyre_code</t>
  </si>
  <si>
    <t>rear_tyre_code</t>
  </si>
  <si>
    <t>target.front_tyre_code</t>
  </si>
  <si>
    <t>target.rear_tyre_code</t>
  </si>
  <si>
    <t>target.f0</t>
  </si>
  <si>
    <t>target.f1</t>
  </si>
  <si>
    <t>target.f2</t>
  </si>
  <si>
    <t>target.cycle_energy_demand</t>
  </si>
  <si>
    <t>target declared_co2_emission_value</t>
  </si>
  <si>
    <t>target.test_mass</t>
  </si>
  <si>
    <t>target.isv_decision</t>
  </si>
  <si>
    <t>front_tyre_class</t>
  </si>
  <si>
    <t>rear_tyre_class</t>
  </si>
  <si>
    <t>front_tyre_category</t>
  </si>
  <si>
    <t>rear_tyre_category</t>
  </si>
  <si>
    <t>target.front_tyre_category</t>
  </si>
  <si>
    <t>target.rear_tyre_category</t>
  </si>
  <si>
    <t>target.front_tyre_class</t>
  </si>
  <si>
    <t>target.rear_tyre_class</t>
  </si>
  <si>
    <t>air_temperature</t>
  </si>
  <si>
    <t>atmospheric_pressure</t>
  </si>
  <si>
    <t>wind_speed</t>
  </si>
  <si>
    <t>dice.isv_ip_family_id</t>
  </si>
  <si>
    <t>Input file type</t>
  </si>
  <si>
    <t>flag.file_type</t>
  </si>
  <si>
    <t>Road Load</t>
  </si>
  <si>
    <t>target declared_sustaining_co2_emission_value</t>
  </si>
  <si>
    <t>mileage_check</t>
  </si>
  <si>
    <t>registration_check</t>
  </si>
  <si>
    <t>heavy_loads_check</t>
  </si>
  <si>
    <t>racing_check</t>
  </si>
  <si>
    <t>driving_eu_check</t>
  </si>
  <si>
    <t>wrong_fuel_check</t>
  </si>
  <si>
    <t>additive_fuel_check</t>
  </si>
  <si>
    <t>maintained_check</t>
  </si>
  <si>
    <t>major_repairs_check</t>
  </si>
  <si>
    <t>accident_check</t>
  </si>
  <si>
    <t>tuning_check</t>
  </si>
  <si>
    <t>after_treatment_check</t>
  </si>
  <si>
    <t>devices_check</t>
  </si>
  <si>
    <t>obd_file</t>
  </si>
  <si>
    <t>images_file</t>
  </si>
  <si>
    <t>malfunctioning_check</t>
  </si>
  <si>
    <t>refuel_check</t>
  </si>
  <si>
    <t>scr_check</t>
  </si>
  <si>
    <t>air_oil_check</t>
  </si>
  <si>
    <t>fluid_check</t>
  </si>
  <si>
    <t>spark_plugs_check</t>
  </si>
  <si>
    <t>service_check</t>
  </si>
  <si>
    <t>battery_check</t>
  </si>
  <si>
    <t>odometer_at_test_start</t>
  </si>
  <si>
    <t>first_registration</t>
  </si>
  <si>
    <t>road_load_testing_method</t>
  </si>
  <si>
    <t>target.corrected_sustaining_co2_emission_value</t>
  </si>
  <si>
    <t>target.corrected_co2_emission_value</t>
  </si>
  <si>
    <t>info.vehicle_category</t>
  </si>
  <si>
    <t>tyre_manufacturer</t>
  </si>
  <si>
    <t>tyre_type</t>
  </si>
  <si>
    <t>Name and location of testing facility</t>
  </si>
  <si>
    <t>tyre_identification_number</t>
  </si>
  <si>
    <t>Version of the input file</t>
  </si>
  <si>
    <t>Identification number of each DICE submission (i.e., it is the DICE receipt present into the mail object). It should be used only in case of corrections due to errors.</t>
  </si>
  <si>
    <t>Date of vehicle testing: YYYY-MM-DD</t>
  </si>
  <si>
    <t>List of all interpolation families that are part of the same road load family, to be inserted in the next excel tab called 'isv_vehicle_family_ids'</t>
  </si>
  <si>
    <t>Did you check the fuel level before test? (If fuel reserve light is on, refuel before the test)</t>
  </si>
  <si>
    <t>Did you check if the SCR light is on after turning on the engine? (The AdBlue should be filled in, or the repair executed before the vehicle is used for testing).</t>
  </si>
  <si>
    <t>Did you check the air and oil filters were not damaged or heavily contaminated? (In case, change the air and oil filters).</t>
  </si>
  <si>
    <t>Did you check fluid levels and grade? (If below minimum, top up. If different grade, replace).</t>
  </si>
  <si>
    <t>Did you check spark plugs, cables, etc? (In case of damage, replace them).</t>
  </si>
  <si>
    <t>Is vehicle more than 800 km away from next scheduled service? (If less than 800km, first perform the service, then test).</t>
  </si>
  <si>
    <t>0 = No | 1 = Yes. If 1 the vehicle should not be selected for the test.</t>
  </si>
  <si>
    <t>0 = No | 1 = Yes. If 0 the vehicle should not be selected for the test.</t>
  </si>
  <si>
    <t>Only in case of vehicles with mileage above 40 000km or older than 2 years: did you replace low voltage battery with a new equivalent battery?</t>
  </si>
  <si>
    <t>#isv_vehicle_family_ids!A3:..:D["vector","empty"]</t>
  </si>
  <si>
    <t>.pdf files containing all information listed. Write here the name of the files and uplaod them during the encryption.</t>
  </si>
  <si>
    <t>TAA responsible for ISV family</t>
  </si>
  <si>
    <t>GTAA/TS that performed the Type 1 test for emission type approval</t>
  </si>
  <si>
    <t>dice.name_type1_test</t>
  </si>
  <si>
    <t>dice.location_type1_test</t>
  </si>
  <si>
    <t>dice.name_isv_test</t>
  </si>
  <si>
    <t>dice.location_isv_test</t>
  </si>
  <si>
    <t>GTAA/TS performing the ISV tests (different from the one above)</t>
  </si>
  <si>
    <t>1.1.1</t>
  </si>
  <si>
    <t>City and country of the GTAA or TS  that performed the Type 1 Test</t>
  </si>
  <si>
    <t>Name of the GTAA or TS that performed the Type 1 Test</t>
  </si>
  <si>
    <t>Name of the GTAA or TS that performed ISV tests</t>
  </si>
  <si>
    <t>City and country of the GTAA or TS  that performed ISV tests</t>
  </si>
  <si>
    <t>IP families part of the same road load family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</si>
</sst>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36" x14ac:knownFonts="1">
    <font>
      <sz val="11"/>
      <color theme="1"/>
      <name val="Calibri"/>
      <family val="2"/>
      <scheme val="minor"/>
    </font>
    <font>
      <sz val="11"/>
      <color rgb="FFFF0000"/>
      <name val="Calibri"/>
      <family val="2"/>
      <scheme val="minor"/>
    </font>
    <font>
      <b/>
      <sz val="11"/>
      <color theme="1"/>
      <name val="Calibri"/>
      <family val="2"/>
      <scheme val="minor"/>
    </font>
    <font>
      <sz val="14"/>
      <color theme="0"/>
      <name val="Calibri"/>
      <family val="2"/>
      <scheme val="minor"/>
    </font>
    <font>
      <b/>
      <sz val="14"/>
      <color theme="0"/>
      <name val="Calibri"/>
      <family val="2"/>
      <scheme val="minor"/>
    </font>
    <font>
      <sz val="12"/>
      <color theme="0"/>
      <name val="Calibri"/>
      <family val="2"/>
      <scheme val="minor"/>
    </font>
    <font>
      <b/>
      <i/>
      <sz val="12"/>
      <color rgb="FFFFFF00"/>
      <name val="Calibri"/>
      <family val="2"/>
      <scheme val="minor"/>
    </font>
    <font>
      <b/>
      <i/>
      <sz val="12"/>
      <color theme="0"/>
      <name val="Calibri"/>
      <family val="2"/>
      <scheme val="minor"/>
    </font>
    <font>
      <b/>
      <sz val="12"/>
      <color rgb="FFFFFF00"/>
      <name val="Calibri"/>
      <family val="2"/>
      <scheme val="minor"/>
    </font>
    <font>
      <b/>
      <sz val="12"/>
      <color theme="0"/>
      <name val="Calibri"/>
      <family val="2"/>
      <scheme val="minor"/>
    </font>
    <font>
      <sz val="14"/>
      <color theme="1"/>
      <name val="Calibri"/>
      <family val="2"/>
      <scheme val="minor"/>
    </font>
    <font>
      <b/>
      <sz val="11"/>
      <name val="Calibri"/>
      <family val="2"/>
      <scheme val="minor"/>
    </font>
    <font>
      <sz val="10"/>
      <name val="Calibri"/>
      <family val="2"/>
      <scheme val="minor"/>
    </font>
    <font>
      <i/>
      <sz val="9"/>
      <color theme="1"/>
      <name val="Calibri"/>
      <family val="2"/>
      <scheme val="minor"/>
    </font>
    <font>
      <sz val="9"/>
      <color theme="1"/>
      <name val="Calibri"/>
      <family val="2"/>
      <scheme val="minor"/>
    </font>
    <font>
      <b/>
      <i/>
      <sz val="11"/>
      <name val="Calibri"/>
      <family val="2"/>
      <scheme val="minor"/>
    </font>
    <font>
      <i/>
      <sz val="9"/>
      <color rgb="FFFF0000"/>
      <name val="Calibri"/>
      <family val="2"/>
      <scheme val="minor"/>
    </font>
    <font>
      <i/>
      <sz val="9"/>
      <name val="Calibri"/>
      <family val="2"/>
      <scheme val="minor"/>
    </font>
    <font>
      <b/>
      <strike/>
      <sz val="11"/>
      <name val="Calibri"/>
      <family val="2"/>
      <scheme val="minor"/>
    </font>
    <font>
      <i/>
      <sz val="9"/>
      <color theme="9" tint="-0.249977111117893"/>
      <name val="Calibri"/>
      <family val="2"/>
      <scheme val="minor"/>
    </font>
    <font>
      <sz val="11"/>
      <name val="Calibri"/>
      <family val="2"/>
      <scheme val="minor"/>
    </font>
    <font>
      <vertAlign val="subscript"/>
      <sz val="11"/>
      <name val="Calibri"/>
      <family val="2"/>
      <scheme val="minor"/>
    </font>
    <font>
      <b/>
      <i/>
      <sz val="11"/>
      <color theme="3"/>
      <name val="Calibri"/>
      <family val="2"/>
      <scheme val="minor"/>
    </font>
    <font>
      <b/>
      <sz val="11"/>
      <color theme="4"/>
      <name val="Calibri"/>
      <family val="2"/>
      <scheme val="minor"/>
    </font>
    <font>
      <i/>
      <sz val="9"/>
      <color rgb="FF0070C0"/>
      <name val="Calibri"/>
      <family val="2"/>
      <scheme val="minor"/>
    </font>
    <font>
      <vertAlign val="subscript"/>
      <sz val="10"/>
      <name val="Calibri"/>
      <family val="2"/>
      <scheme val="minor"/>
    </font>
    <font>
      <sz val="12"/>
      <color rgb="FFFF0000"/>
      <name val="Calibri"/>
      <family val="2"/>
      <scheme val="minor"/>
    </font>
    <font>
      <b/>
      <i/>
      <sz val="12"/>
      <color rgb="FFFF0000"/>
      <name val="Calibri"/>
      <family val="2"/>
      <scheme val="minor"/>
    </font>
    <font>
      <b/>
      <sz val="12"/>
      <color theme="9" tint="0.59999389629810485"/>
      <name val="Calibri"/>
      <family val="2"/>
      <scheme val="minor"/>
    </font>
    <font>
      <b/>
      <sz val="18"/>
      <color theme="0"/>
      <name val="Calibri"/>
      <family val="2"/>
      <scheme val="minor"/>
    </font>
    <font>
      <i/>
      <sz val="11"/>
      <color theme="1"/>
      <name val="Calibri"/>
      <family val="2"/>
      <scheme val="minor"/>
    </font>
    <font>
      <i/>
      <sz val="11"/>
      <name val="Calibri"/>
      <family val="2"/>
      <scheme val="minor"/>
    </font>
    <font>
      <sz val="11"/>
      <color theme="4"/>
      <name val="Calibri"/>
      <family val="2"/>
      <scheme val="minor"/>
    </font>
    <font>
      <i/>
      <sz val="8"/>
      <name val="Calibri"/>
      <family val="2"/>
      <scheme val="minor"/>
    </font>
    <font>
      <sz val="10"/>
      <color theme="1"/>
      <name val="Calibri"/>
      <family val="2"/>
      <scheme val="minor"/>
    </font>
    <font>
      <sz val="9"/>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0000"/>
        <bgColor indexed="64"/>
      </patternFill>
    </fill>
    <fill>
      <patternFill patternType="solid">
        <fgColor theme="9" tint="0.59999389629810485"/>
        <bgColor indexed="64"/>
      </patternFill>
    </fill>
    <fill>
      <patternFill patternType="solid">
        <fgColor theme="4" tint="-0.499984740745262"/>
        <bgColor indexed="64"/>
      </patternFill>
    </fill>
    <fill>
      <patternFill patternType="solid">
        <fgColor rgb="FFFFC000"/>
        <bgColor indexed="64"/>
      </patternFill>
    </fill>
  </fills>
  <borders count="17">
    <border>
      <left/>
      <right/>
      <top/>
      <bottom/>
      <diagonal/>
    </border>
    <border>
      <left/>
      <right/>
      <top/>
      <bottom style="medium">
        <color auto="1"/>
      </bottom>
      <diagonal/>
    </border>
    <border>
      <left/>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thin">
        <color auto="1"/>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top style="medium">
        <color auto="1"/>
      </top>
      <bottom/>
      <diagonal/>
    </border>
    <border>
      <left/>
      <right style="thin">
        <color auto="1"/>
      </right>
      <top/>
      <bottom style="thin">
        <color auto="1"/>
      </bottom>
      <diagonal/>
    </border>
    <border>
      <left/>
      <right style="thin">
        <color auto="1"/>
      </right>
      <top style="medium">
        <color auto="1"/>
      </top>
      <bottom style="dotted">
        <color auto="1"/>
      </bottom>
      <diagonal/>
    </border>
    <border>
      <left/>
      <right style="thin">
        <color auto="1"/>
      </right>
      <top style="dotted">
        <color auto="1"/>
      </top>
      <bottom style="dotted">
        <color auto="1"/>
      </bottom>
      <diagonal/>
    </border>
    <border>
      <left/>
      <right style="thin">
        <color auto="1"/>
      </right>
      <top style="dotted">
        <color auto="1"/>
      </top>
      <bottom/>
      <diagonal/>
    </border>
    <border>
      <left/>
      <right style="thin">
        <color auto="1"/>
      </right>
      <top/>
      <bottom/>
      <diagonal/>
    </border>
  </borders>
  <cellStyleXfs count="1">
    <xf numFmtId="0" fontId="0" fillId="0" borderId="0"/>
  </cellStyleXfs>
  <cellXfs count="134">
    <xf numFmtId="0" fontId="0" fillId="0" borderId="0" xfId="0"/>
    <xf numFmtId="0" fontId="10" fillId="0" borderId="0" xfId="0" applyFont="1" applyAlignment="1">
      <alignment vertical="center"/>
    </xf>
    <xf numFmtId="0" fontId="10" fillId="0" borderId="0" xfId="0" applyFont="1" applyAlignment="1">
      <alignment vertical="center" wrapText="1"/>
    </xf>
    <xf numFmtId="0" fontId="0" fillId="0" borderId="0" xfId="0" applyAlignment="1" applyProtection="1">
      <alignment vertical="center"/>
      <protection locked="0"/>
    </xf>
    <xf numFmtId="0" fontId="11" fillId="0" borderId="1" xfId="0" applyFont="1" applyBorder="1" applyAlignment="1">
      <alignmen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11" fillId="0" borderId="1" xfId="0" applyFont="1" applyBorder="1" applyAlignment="1">
      <alignment horizontal="center" vertical="center"/>
    </xf>
    <xf numFmtId="0" fontId="2" fillId="0" borderId="1" xfId="0" applyFont="1" applyBorder="1" applyAlignment="1">
      <alignment horizontal="left" vertical="center" wrapText="1"/>
    </xf>
    <xf numFmtId="0" fontId="0" fillId="0" borderId="0" xfId="0" applyAlignment="1">
      <alignment vertical="center"/>
    </xf>
    <xf numFmtId="0" fontId="13" fillId="0" borderId="0" xfId="0" applyFont="1" applyAlignment="1">
      <alignment horizontal="left" vertical="center"/>
    </xf>
    <xf numFmtId="0" fontId="14" fillId="0" borderId="0" xfId="0" applyFont="1" applyAlignment="1">
      <alignment horizontal="left" vertical="center"/>
    </xf>
    <xf numFmtId="0" fontId="2" fillId="0" borderId="0" xfId="0" applyFont="1" applyAlignment="1">
      <alignment horizontal="center" vertical="center"/>
    </xf>
    <xf numFmtId="0" fontId="11" fillId="0" borderId="0" xfId="0" applyFont="1" applyAlignment="1">
      <alignment horizontal="center" vertical="center"/>
    </xf>
    <xf numFmtId="0" fontId="2" fillId="0" borderId="0" xfId="0" applyFont="1" applyAlignment="1">
      <alignment horizontal="left" vertical="center" wrapText="1"/>
    </xf>
    <xf numFmtId="0" fontId="15" fillId="2" borderId="2" xfId="0" applyFont="1" applyFill="1" applyBorder="1" applyAlignment="1">
      <alignment vertical="center"/>
    </xf>
    <xf numFmtId="0" fontId="14" fillId="2" borderId="2" xfId="0" applyFont="1" applyFill="1" applyBorder="1" applyAlignment="1">
      <alignment horizontal="left" vertical="center"/>
    </xf>
    <xf numFmtId="0" fontId="14" fillId="2" borderId="0" xfId="0" applyFont="1" applyFill="1" applyAlignment="1">
      <alignment horizontal="left" vertical="center"/>
    </xf>
    <xf numFmtId="0" fontId="2" fillId="2" borderId="0" xfId="0" applyFont="1" applyFill="1" applyAlignment="1">
      <alignment horizontal="center" vertical="center"/>
    </xf>
    <xf numFmtId="0" fontId="11" fillId="2" borderId="0" xfId="0" applyFont="1" applyFill="1" applyAlignment="1">
      <alignment horizontal="center" vertical="center"/>
    </xf>
    <xf numFmtId="0" fontId="2" fillId="2" borderId="0" xfId="0" applyFont="1" applyFill="1" applyAlignment="1">
      <alignment horizontal="left" vertical="center" wrapText="1"/>
    </xf>
    <xf numFmtId="0" fontId="2" fillId="2" borderId="7" xfId="0" applyFont="1" applyFill="1" applyBorder="1" applyAlignment="1">
      <alignment horizontal="center" vertical="center"/>
    </xf>
    <xf numFmtId="0" fontId="12" fillId="0" borderId="0" xfId="0" applyFont="1" applyAlignment="1">
      <alignment vertical="center" wrapText="1"/>
    </xf>
    <xf numFmtId="0" fontId="0" fillId="0" borderId="0" xfId="0" applyAlignment="1">
      <alignment horizontal="right"/>
    </xf>
    <xf numFmtId="0" fontId="13" fillId="0" borderId="0" xfId="0" applyFont="1" applyAlignment="1">
      <alignment horizontal="center" vertical="center"/>
    </xf>
    <xf numFmtId="0" fontId="16" fillId="0" borderId="0" xfId="0" applyFont="1" applyAlignment="1">
      <alignment horizontal="center" vertical="center"/>
    </xf>
    <xf numFmtId="0" fontId="19" fillId="0" borderId="0" xfId="0" applyFont="1" applyAlignment="1">
      <alignment horizontal="left" vertical="center"/>
    </xf>
    <xf numFmtId="0" fontId="19" fillId="0" borderId="0" xfId="0" applyFont="1" applyAlignment="1" applyProtection="1">
      <alignment horizontal="left" vertical="center"/>
      <protection locked="0"/>
    </xf>
    <xf numFmtId="0" fontId="14" fillId="2" borderId="0" xfId="0" applyFont="1" applyFill="1" applyAlignment="1" applyProtection="1">
      <alignment horizontal="left" vertical="center"/>
      <protection locked="0"/>
    </xf>
    <xf numFmtId="0" fontId="0" fillId="0" borderId="7" xfId="0" applyBorder="1" applyAlignment="1">
      <alignment horizontal="right"/>
    </xf>
    <xf numFmtId="0" fontId="13" fillId="0" borderId="7" xfId="0" applyFont="1" applyBorder="1" applyAlignment="1">
      <alignment horizontal="center" vertical="center"/>
    </xf>
    <xf numFmtId="0" fontId="20" fillId="0" borderId="0" xfId="0" applyFont="1" applyAlignment="1">
      <alignment vertical="center"/>
    </xf>
    <xf numFmtId="0" fontId="11" fillId="0" borderId="7" xfId="0" applyFont="1" applyBorder="1" applyAlignment="1">
      <alignment horizontal="center" vertical="center"/>
    </xf>
    <xf numFmtId="0" fontId="1" fillId="0" borderId="0" xfId="0" applyFont="1" applyAlignment="1">
      <alignment horizontal="right" vertical="center"/>
    </xf>
    <xf numFmtId="0" fontId="2" fillId="0" borderId="0" xfId="0" applyFont="1" applyAlignment="1">
      <alignment horizontal="left" vertical="center"/>
    </xf>
    <xf numFmtId="0" fontId="2" fillId="2" borderId="0" xfId="0" applyFont="1" applyFill="1" applyAlignment="1">
      <alignment horizontal="left" vertical="center"/>
    </xf>
    <xf numFmtId="0" fontId="13" fillId="2" borderId="7" xfId="0" applyFont="1" applyFill="1" applyBorder="1" applyAlignment="1">
      <alignment horizontal="left" vertical="center"/>
    </xf>
    <xf numFmtId="0" fontId="19" fillId="2" borderId="0" xfId="0" applyFont="1" applyFill="1" applyAlignment="1">
      <alignment horizontal="left" vertical="center"/>
    </xf>
    <xf numFmtId="0" fontId="13" fillId="2" borderId="0" xfId="0" applyFont="1" applyFill="1" applyAlignment="1">
      <alignment horizontal="left" vertical="center"/>
    </xf>
    <xf numFmtId="0" fontId="16" fillId="2" borderId="0" xfId="0" applyFont="1" applyFill="1" applyAlignment="1">
      <alignment horizontal="left" vertical="center"/>
    </xf>
    <xf numFmtId="0" fontId="0" fillId="0" borderId="0" xfId="0" applyProtection="1">
      <protection locked="0"/>
    </xf>
    <xf numFmtId="0" fontId="13" fillId="2" borderId="2" xfId="0" applyFont="1" applyFill="1" applyBorder="1" applyAlignment="1">
      <alignment horizontal="left" vertical="center"/>
    </xf>
    <xf numFmtId="0" fontId="13" fillId="2" borderId="2" xfId="0" applyFont="1" applyFill="1" applyBorder="1" applyAlignment="1" applyProtection="1">
      <alignment horizontal="left" vertical="center"/>
      <protection locked="0"/>
    </xf>
    <xf numFmtId="0" fontId="20" fillId="0" borderId="0" xfId="0" applyFont="1" applyAlignment="1">
      <alignment horizontal="right" vertical="center"/>
    </xf>
    <xf numFmtId="0" fontId="24" fillId="2" borderId="0" xfId="0" applyFont="1" applyFill="1" applyAlignment="1">
      <alignment horizontal="left" vertical="center"/>
    </xf>
    <xf numFmtId="0" fontId="0" fillId="5" borderId="0" xfId="0" applyFill="1" applyAlignment="1">
      <alignment vertical="center"/>
    </xf>
    <xf numFmtId="0" fontId="0" fillId="4" borderId="0" xfId="0" applyFill="1" applyAlignment="1">
      <alignment horizontal="right" vertical="center"/>
    </xf>
    <xf numFmtId="0" fontId="0" fillId="2" borderId="2" xfId="0" applyFill="1" applyBorder="1"/>
    <xf numFmtId="0" fontId="20" fillId="0" borderId="0" xfId="0" applyFont="1" applyAlignment="1">
      <alignment vertical="center" wrapText="1"/>
    </xf>
    <xf numFmtId="0" fontId="0" fillId="0" borderId="0" xfId="0" applyAlignment="1">
      <alignment horizontal="right" vertical="center"/>
    </xf>
    <xf numFmtId="0" fontId="17" fillId="0" borderId="0" xfId="0" applyFont="1" applyAlignment="1">
      <alignment horizontal="center" vertical="center"/>
    </xf>
    <xf numFmtId="0" fontId="2" fillId="3" borderId="5" xfId="0" applyFont="1" applyFill="1" applyBorder="1" applyAlignment="1">
      <alignment horizontal="left" vertical="center"/>
    </xf>
    <xf numFmtId="0" fontId="2" fillId="3" borderId="8" xfId="0" applyFont="1" applyFill="1" applyBorder="1" applyAlignment="1">
      <alignment horizontal="left" vertical="center"/>
    </xf>
    <xf numFmtId="0" fontId="0" fillId="3" borderId="6" xfId="0" applyFill="1" applyBorder="1" applyAlignment="1">
      <alignment horizontal="left" vertical="center"/>
    </xf>
    <xf numFmtId="0" fontId="0" fillId="3" borderId="9" xfId="0" applyFill="1" applyBorder="1" applyAlignment="1">
      <alignment horizontal="left" vertical="center"/>
    </xf>
    <xf numFmtId="0" fontId="11" fillId="2" borderId="10" xfId="0" applyFont="1" applyFill="1" applyBorder="1" applyAlignment="1">
      <alignment horizontal="center"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12" fillId="0" borderId="7" xfId="0" applyFont="1" applyBorder="1" applyAlignment="1">
      <alignment vertical="center" wrapText="1"/>
    </xf>
    <xf numFmtId="0" fontId="2" fillId="2" borderId="10" xfId="0" applyFont="1" applyFill="1" applyBorder="1" applyAlignment="1">
      <alignment horizontal="left" vertical="center" wrapText="1"/>
    </xf>
    <xf numFmtId="0" fontId="11" fillId="2" borderId="2" xfId="0" applyFont="1" applyFill="1" applyBorder="1" applyAlignment="1">
      <alignment horizontal="center" vertical="center"/>
    </xf>
    <xf numFmtId="165" fontId="2" fillId="2" borderId="0" xfId="0" applyNumberFormat="1" applyFont="1" applyFill="1" applyAlignment="1">
      <alignment horizontal="center" vertical="center"/>
    </xf>
    <xf numFmtId="0" fontId="31" fillId="5" borderId="0" xfId="0" applyFont="1" applyFill="1" applyAlignment="1" applyProtection="1">
      <alignment horizontal="left" vertical="center"/>
      <protection locked="0"/>
    </xf>
    <xf numFmtId="0" fontId="31" fillId="6" borderId="0" xfId="0" applyFont="1" applyFill="1" applyAlignment="1" applyProtection="1">
      <alignment horizontal="left" vertical="center"/>
      <protection locked="0"/>
    </xf>
    <xf numFmtId="0" fontId="20" fillId="5" borderId="7" xfId="0" applyFont="1" applyFill="1" applyBorder="1"/>
    <xf numFmtId="0" fontId="20" fillId="5" borderId="0" xfId="0" applyFont="1" applyFill="1"/>
    <xf numFmtId="0" fontId="20" fillId="5" borderId="0" xfId="0" applyFont="1" applyFill="1" applyProtection="1">
      <protection locked="0"/>
    </xf>
    <xf numFmtId="2" fontId="31" fillId="6" borderId="0" xfId="0" applyNumberFormat="1" applyFont="1" applyFill="1"/>
    <xf numFmtId="164" fontId="31" fillId="6" borderId="0" xfId="0" applyNumberFormat="1" applyFont="1" applyFill="1"/>
    <xf numFmtId="0" fontId="11" fillId="6" borderId="0" xfId="0" applyFont="1" applyFill="1"/>
    <xf numFmtId="0" fontId="0" fillId="8" borderId="0" xfId="0" applyFill="1" applyAlignment="1">
      <alignment horizontal="right" vertical="center"/>
    </xf>
    <xf numFmtId="0" fontId="0" fillId="0" borderId="0" xfId="0" applyAlignment="1">
      <alignment horizontal="center"/>
    </xf>
    <xf numFmtId="0" fontId="12" fillId="0" borderId="0" xfId="0" applyFont="1" applyAlignment="1">
      <alignment horizontal="left" vertical="center" wrapText="1"/>
    </xf>
    <xf numFmtId="0" fontId="20" fillId="0" borderId="7" xfId="0" applyFont="1" applyBorder="1" applyAlignment="1">
      <alignment horizontal="left" vertical="center" wrapText="1"/>
    </xf>
    <xf numFmtId="0" fontId="20" fillId="4" borderId="0" xfId="0" applyFont="1" applyFill="1" applyAlignment="1" applyProtection="1">
      <alignment horizontal="right"/>
      <protection locked="0"/>
    </xf>
    <xf numFmtId="0" fontId="20" fillId="5" borderId="0" xfId="0" applyFont="1" applyFill="1" applyAlignment="1" applyProtection="1">
      <alignment horizontal="right"/>
      <protection locked="0"/>
    </xf>
    <xf numFmtId="2" fontId="31" fillId="6" borderId="0" xfId="0" applyNumberFormat="1" applyFont="1" applyFill="1" applyAlignment="1" applyProtection="1">
      <alignment horizontal="right"/>
      <protection locked="0"/>
    </xf>
    <xf numFmtId="2" fontId="32" fillId="8" borderId="0" xfId="0" applyNumberFormat="1" applyFont="1" applyFill="1" applyAlignment="1" applyProtection="1">
      <alignment horizontal="right" vertical="center"/>
      <protection locked="0"/>
    </xf>
    <xf numFmtId="0" fontId="33" fillId="8" borderId="0" xfId="0" applyFont="1" applyFill="1" applyAlignment="1">
      <alignment horizontal="left" vertical="center"/>
    </xf>
    <xf numFmtId="0" fontId="2" fillId="0" borderId="12" xfId="0" applyFont="1" applyBorder="1" applyAlignment="1">
      <alignment horizontal="center" vertical="center"/>
    </xf>
    <xf numFmtId="0" fontId="0" fillId="4" borderId="13" xfId="0" applyFill="1" applyBorder="1" applyAlignment="1" applyProtection="1">
      <alignment horizontal="center" vertical="center"/>
      <protection locked="0"/>
    </xf>
    <xf numFmtId="0" fontId="0" fillId="8" borderId="14" xfId="0" applyFill="1" applyBorder="1" applyAlignment="1" applyProtection="1">
      <alignment horizontal="center" vertical="center"/>
      <protection locked="0"/>
    </xf>
    <xf numFmtId="0" fontId="0" fillId="8" borderId="15"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34" fillId="0" borderId="0" xfId="0" applyFont="1" applyAlignment="1">
      <alignment horizontal="left" vertical="center"/>
    </xf>
    <xf numFmtId="0" fontId="11" fillId="0" borderId="0" xfId="0" applyFont="1" applyAlignment="1">
      <alignment horizontal="left" vertical="center"/>
    </xf>
    <xf numFmtId="0" fontId="15" fillId="2" borderId="2" xfId="0" applyFont="1" applyFill="1" applyBorder="1" applyAlignment="1">
      <alignment horizontal="left" vertical="center"/>
    </xf>
    <xf numFmtId="0" fontId="18" fillId="0" borderId="0" xfId="0" applyFont="1" applyAlignment="1">
      <alignment horizontal="left" vertical="center"/>
    </xf>
    <xf numFmtId="0" fontId="20" fillId="0" borderId="0" xfId="0" applyFont="1" applyAlignment="1">
      <alignment horizontal="left" vertical="center"/>
    </xf>
    <xf numFmtId="0" fontId="11" fillId="2" borderId="0" xfId="0" applyFont="1" applyFill="1" applyAlignment="1">
      <alignment horizontal="left" vertical="center"/>
    </xf>
    <xf numFmtId="0" fontId="20" fillId="0" borderId="7" xfId="0" applyFont="1" applyBorder="1" applyAlignment="1">
      <alignment horizontal="left" vertical="center"/>
    </xf>
    <xf numFmtId="0" fontId="23" fillId="0" borderId="0" xfId="0" applyFont="1" applyAlignment="1">
      <alignment horizontal="left" vertical="center"/>
    </xf>
    <xf numFmtId="0" fontId="17" fillId="0" borderId="0" xfId="0" applyFont="1" applyAlignment="1">
      <alignment horizontal="left" vertical="center"/>
    </xf>
    <xf numFmtId="0" fontId="13" fillId="0" borderId="0" xfId="0" applyFont="1" applyAlignment="1">
      <alignment horizontal="right" vertical="center"/>
    </xf>
    <xf numFmtId="0" fontId="17" fillId="0" borderId="0" xfId="0" applyFont="1" applyAlignment="1">
      <alignment horizontal="left" vertical="top"/>
    </xf>
    <xf numFmtId="0" fontId="35" fillId="0" borderId="0" xfId="0" applyFont="1" applyAlignment="1">
      <alignment horizontal="left" vertical="center"/>
    </xf>
    <xf numFmtId="0" fontId="20" fillId="4" borderId="7" xfId="0" applyFont="1" applyFill="1" applyBorder="1" applyAlignment="1" applyProtection="1">
      <alignment horizontal="right" vertical="center"/>
      <protection locked="0"/>
    </xf>
    <xf numFmtId="0" fontId="20" fillId="4" borderId="0" xfId="0" applyFont="1" applyFill="1" applyAlignment="1" applyProtection="1">
      <alignment horizontal="right" vertical="center"/>
      <protection locked="0"/>
    </xf>
    <xf numFmtId="0" fontId="20" fillId="6" borderId="0" xfId="0" applyFont="1" applyFill="1" applyAlignment="1" applyProtection="1">
      <alignment horizontal="right" vertical="center"/>
      <protection locked="0"/>
    </xf>
    <xf numFmtId="0" fontId="13" fillId="2" borderId="0" xfId="0" applyFont="1" applyFill="1" applyAlignment="1" applyProtection="1">
      <alignment horizontal="right" vertical="center"/>
      <protection locked="0"/>
    </xf>
    <xf numFmtId="0" fontId="30" fillId="0" borderId="16" xfId="0" applyFont="1" applyBorder="1" applyAlignment="1">
      <alignment horizontal="center" vertical="center"/>
    </xf>
    <xf numFmtId="0" fontId="0" fillId="5" borderId="0" xfId="0" applyFill="1" applyAlignment="1">
      <alignment horizontal="right" vertical="center"/>
    </xf>
    <xf numFmtId="0" fontId="0" fillId="4" borderId="7" xfId="0" applyFill="1" applyBorder="1" applyAlignment="1">
      <alignment horizontal="right" vertical="center"/>
    </xf>
    <xf numFmtId="0" fontId="0" fillId="5" borderId="7" xfId="0" applyFill="1" applyBorder="1" applyAlignment="1">
      <alignment horizontal="right" vertical="center"/>
    </xf>
    <xf numFmtId="0" fontId="0" fillId="0" borderId="0" xfId="0" applyAlignment="1">
      <alignment horizontal="left" vertical="center"/>
    </xf>
    <xf numFmtId="0" fontId="14" fillId="0" borderId="7" xfId="0" applyFont="1" applyBorder="1" applyAlignment="1">
      <alignment horizontal="right" vertical="center"/>
    </xf>
    <xf numFmtId="0" fontId="0" fillId="4" borderId="0" xfId="0" quotePrefix="1" applyFill="1" applyAlignment="1">
      <alignment horizontal="right" vertical="center"/>
    </xf>
    <xf numFmtId="0" fontId="20" fillId="4" borderId="7" xfId="0" applyFont="1" applyFill="1" applyBorder="1" applyAlignment="1" applyProtection="1">
      <alignment horizontal="right"/>
      <protection locked="0"/>
    </xf>
    <xf numFmtId="0" fontId="20" fillId="5" borderId="7" xfId="0" applyFont="1" applyFill="1" applyBorder="1" applyAlignment="1" applyProtection="1">
      <alignment horizontal="right"/>
      <protection locked="0"/>
    </xf>
    <xf numFmtId="14" fontId="0" fillId="4" borderId="0" xfId="0" quotePrefix="1" applyNumberFormat="1" applyFill="1" applyAlignment="1" applyProtection="1">
      <alignment horizontal="right" vertical="center"/>
      <protection locked="0"/>
    </xf>
    <xf numFmtId="0" fontId="0" fillId="4" borderId="0" xfId="0" applyFill="1" applyAlignment="1" applyProtection="1">
      <alignment horizontal="right" vertical="center"/>
      <protection locked="0"/>
    </xf>
    <xf numFmtId="0" fontId="0" fillId="4" borderId="0" xfId="0" quotePrefix="1" applyFill="1" applyAlignment="1" applyProtection="1">
      <alignment horizontal="right" vertical="center"/>
      <protection locked="0"/>
    </xf>
    <xf numFmtId="0" fontId="31" fillId="6" borderId="0" xfId="0" applyFont="1" applyFill="1" applyAlignment="1" applyProtection="1">
      <alignment horizontal="right"/>
      <protection locked="0"/>
    </xf>
    <xf numFmtId="164" fontId="31" fillId="6" borderId="0" xfId="0" applyNumberFormat="1" applyFont="1" applyFill="1" applyAlignment="1" applyProtection="1">
      <alignment horizontal="right"/>
      <protection locked="0"/>
    </xf>
    <xf numFmtId="0" fontId="0" fillId="2" borderId="0" xfId="0" applyFill="1" applyAlignment="1" applyProtection="1">
      <alignment horizontal="right"/>
      <protection locked="0"/>
    </xf>
    <xf numFmtId="0" fontId="2" fillId="6" borderId="0" xfId="0" applyFont="1" applyFill="1" applyAlignment="1" applyProtection="1">
      <alignment horizontal="right"/>
      <protection locked="0"/>
    </xf>
    <xf numFmtId="0" fontId="11" fillId="6" borderId="0" xfId="0" applyFont="1" applyFill="1" applyAlignment="1" applyProtection="1">
      <alignment horizontal="right"/>
      <protection locked="0"/>
    </xf>
    <xf numFmtId="164" fontId="30" fillId="2" borderId="7" xfId="0" applyNumberFormat="1" applyFont="1" applyFill="1" applyBorder="1" applyAlignment="1" applyProtection="1">
      <alignment horizontal="right" vertical="center"/>
      <protection locked="0"/>
    </xf>
    <xf numFmtId="164" fontId="30" fillId="2" borderId="0" xfId="0" applyNumberFormat="1" applyFont="1" applyFill="1" applyAlignment="1" applyProtection="1">
      <alignment horizontal="right" vertical="center"/>
      <protection locked="0"/>
    </xf>
    <xf numFmtId="0" fontId="30" fillId="2" borderId="0" xfId="0" applyFont="1" applyFill="1" applyAlignment="1" applyProtection="1">
      <alignment horizontal="right" vertical="center"/>
      <protection locked="0"/>
    </xf>
    <xf numFmtId="0" fontId="22" fillId="6" borderId="0" xfId="0" applyFont="1" applyFill="1" applyAlignment="1" applyProtection="1">
      <alignment horizontal="right"/>
      <protection locked="0"/>
    </xf>
    <xf numFmtId="0" fontId="3" fillId="7" borderId="0" xfId="0" applyFont="1" applyFill="1" applyAlignment="1">
      <alignment horizontal="center" vertical="center" wrapText="1"/>
    </xf>
    <xf numFmtId="0" fontId="2" fillId="0" borderId="1" xfId="0" applyFont="1" applyBorder="1" applyAlignment="1">
      <alignment horizontal="center" vertical="center"/>
    </xf>
    <xf numFmtId="0" fontId="20" fillId="0" borderId="0" xfId="0" applyFont="1" applyAlignment="1">
      <alignment horizontal="right" vertical="center"/>
    </xf>
    <xf numFmtId="0" fontId="13" fillId="0" borderId="0" xfId="0" applyFont="1" applyAlignment="1">
      <alignment horizontal="center" vertical="center"/>
    </xf>
    <xf numFmtId="0" fontId="12" fillId="0" borderId="0" xfId="0" applyFont="1" applyAlignment="1">
      <alignment horizontal="left" vertical="center" wrapText="1"/>
    </xf>
    <xf numFmtId="0" fontId="20" fillId="0" borderId="7" xfId="0" applyFont="1" applyBorder="1" applyAlignment="1">
      <alignment horizontal="right" vertical="center"/>
    </xf>
    <xf numFmtId="0" fontId="13" fillId="0" borderId="7" xfId="0" applyFont="1" applyBorder="1" applyAlignment="1">
      <alignment horizontal="center" vertical="center"/>
    </xf>
    <xf numFmtId="0" fontId="12" fillId="0" borderId="7" xfId="0" applyFont="1" applyBorder="1" applyAlignment="1">
      <alignment horizontal="left" vertical="center" wrapText="1"/>
    </xf>
    <xf numFmtId="0" fontId="2" fillId="2" borderId="11" xfId="0" applyFont="1" applyFill="1" applyBorder="1" applyAlignment="1">
      <alignment horizontal="center"/>
    </xf>
    <xf numFmtId="0" fontId="20" fillId="0" borderId="0" xfId="0" applyFont="1" applyAlignment="1">
      <alignment horizontal="left" vertical="center"/>
    </xf>
    <xf numFmtId="0" fontId="20" fillId="0" borderId="7" xfId="0" applyFont="1" applyBorder="1" applyAlignment="1">
      <alignment horizontal="left" vertical="center"/>
    </xf>
    <xf numFmtId="0" fontId="0" fillId="0" borderId="0" xfId="0" applyAlignment="1">
      <alignment horizontal="right" vertical="center"/>
    </xf>
    <xf numFmtId="0" fontId="0" fillId="0" borderId="0" xfId="0" applyAlignment="1">
      <alignment horizontal="left" vertical="center"/>
    </xf>
  </cellXfs>
  <cellStyles count="1">
    <cellStyle name="Normal" xfId="0" builtinId="0"/>
  </cellStyles>
  <dxfs count="62">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12700</xdr:rowOff>
    </xdr:from>
    <xdr:to>
      <xdr:col>0</xdr:col>
      <xdr:colOff>12700</xdr:colOff>
      <xdr:row>12</xdr:row>
      <xdr:rowOff>152400</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12700" y="12700"/>
          <a:ext cx="9131300" cy="2425700"/>
        </a:xfrm>
        <a:prstGeom prst="rect">
          <a:avLst/>
        </a:prstGeom>
      </xdr:spPr>
    </xdr:pic>
    <xdr:clientData/>
  </xdr:twoCellAnchor>
  <xdr:twoCellAnchor editAs="oneCell">
    <xdr:from>
      <xdr:col>0</xdr:col>
      <xdr:colOff>22860</xdr:colOff>
      <xdr:row>0</xdr:row>
      <xdr:rowOff>0</xdr:rowOff>
    </xdr:from>
    <xdr:to>
      <xdr:col>15</xdr:col>
      <xdr:colOff>635</xdr:colOff>
      <xdr:row>12</xdr:row>
      <xdr:rowOff>139700</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22860" y="0"/>
          <a:ext cx="9344660" cy="23342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
  <sheetViews>
    <sheetView workbookViewId="0">
      <selection activeCell="A14" sqref="A14:O51"/>
    </sheetView>
  </sheetViews>
  <sheetFormatPr defaultColWidth="0" defaultRowHeight="15" customHeight="1" zeroHeight="1" x14ac:dyDescent="0.25"/>
  <cols>
    <col min="1" max="15" width="9.140625" customWidth="1"/>
    <col min="16" max="16" width="9.140625" hidden="1" customWidth="1"/>
    <col min="17" max="16384" width="9.140625" hidden="1"/>
  </cols>
  <sheetData>
    <row r="1" spans="1:15" x14ac:dyDescent="0.25"/>
    <row r="2" spans="1:15" x14ac:dyDescent="0.25"/>
    <row r="3" spans="1:15" x14ac:dyDescent="0.25"/>
    <row r="4" spans="1:15" x14ac:dyDescent="0.25"/>
    <row r="5" spans="1:15" x14ac:dyDescent="0.25"/>
    <row r="6" spans="1:15" x14ac:dyDescent="0.25"/>
    <row r="7" spans="1:15" x14ac:dyDescent="0.25"/>
    <row r="8" spans="1:15" x14ac:dyDescent="0.25"/>
    <row r="9" spans="1:15" x14ac:dyDescent="0.25"/>
    <row r="10" spans="1:15" x14ac:dyDescent="0.25"/>
    <row r="11" spans="1:15" x14ac:dyDescent="0.25"/>
    <row r="12" spans="1:15" x14ac:dyDescent="0.25"/>
    <row r="13" spans="1:15" x14ac:dyDescent="0.25"/>
    <row r="14" spans="1:15" s="1" customFormat="1" ht="15" customHeight="1" x14ac:dyDescent="0.25">
      <c r="A14" s="121" t="s">
        <v>234</v>
      </c>
      <c r="B14" s="121"/>
      <c r="C14" s="121"/>
      <c r="D14" s="121"/>
      <c r="E14" s="121"/>
      <c r="F14" s="121"/>
      <c r="G14" s="121"/>
      <c r="H14" s="121"/>
      <c r="I14" s="121"/>
      <c r="J14" s="121"/>
      <c r="K14" s="121"/>
      <c r="L14" s="121"/>
      <c r="M14" s="121"/>
      <c r="N14" s="121"/>
      <c r="O14" s="121"/>
    </row>
    <row r="15" spans="1:15" s="1" customFormat="1" ht="15" customHeight="1" x14ac:dyDescent="0.25">
      <c r="A15" s="121"/>
      <c r="B15" s="121"/>
      <c r="C15" s="121"/>
      <c r="D15" s="121"/>
      <c r="E15" s="121"/>
      <c r="F15" s="121"/>
      <c r="G15" s="121"/>
      <c r="H15" s="121"/>
      <c r="I15" s="121"/>
      <c r="J15" s="121"/>
      <c r="K15" s="121"/>
      <c r="L15" s="121"/>
      <c r="M15" s="121"/>
      <c r="N15" s="121"/>
      <c r="O15" s="121"/>
    </row>
    <row r="16" spans="1:15" s="1" customFormat="1" ht="15" customHeight="1" x14ac:dyDescent="0.25">
      <c r="A16" s="121"/>
      <c r="B16" s="121"/>
      <c r="C16" s="121"/>
      <c r="D16" s="121"/>
      <c r="E16" s="121"/>
      <c r="F16" s="121"/>
      <c r="G16" s="121"/>
      <c r="H16" s="121"/>
      <c r="I16" s="121"/>
      <c r="J16" s="121"/>
      <c r="K16" s="121"/>
      <c r="L16" s="121"/>
      <c r="M16" s="121"/>
      <c r="N16" s="121"/>
      <c r="O16" s="121"/>
    </row>
    <row r="17" spans="1:15" s="1" customFormat="1" ht="15" customHeight="1" x14ac:dyDescent="0.25">
      <c r="A17" s="121"/>
      <c r="B17" s="121"/>
      <c r="C17" s="121"/>
      <c r="D17" s="121"/>
      <c r="E17" s="121"/>
      <c r="F17" s="121"/>
      <c r="G17" s="121"/>
      <c r="H17" s="121"/>
      <c r="I17" s="121"/>
      <c r="J17" s="121"/>
      <c r="K17" s="121"/>
      <c r="L17" s="121"/>
      <c r="M17" s="121"/>
      <c r="N17" s="121"/>
      <c r="O17" s="121"/>
    </row>
    <row r="18" spans="1:15" s="1" customFormat="1" ht="15" customHeight="1" x14ac:dyDescent="0.25">
      <c r="A18" s="121"/>
      <c r="B18" s="121"/>
      <c r="C18" s="121"/>
      <c r="D18" s="121"/>
      <c r="E18" s="121"/>
      <c r="F18" s="121"/>
      <c r="G18" s="121"/>
      <c r="H18" s="121"/>
      <c r="I18" s="121"/>
      <c r="J18" s="121"/>
      <c r="K18" s="121"/>
      <c r="L18" s="121"/>
      <c r="M18" s="121"/>
      <c r="N18" s="121"/>
      <c r="O18" s="121"/>
    </row>
    <row r="19" spans="1:15" s="1" customFormat="1" ht="15" customHeight="1" x14ac:dyDescent="0.25">
      <c r="A19" s="121"/>
      <c r="B19" s="121"/>
      <c r="C19" s="121"/>
      <c r="D19" s="121"/>
      <c r="E19" s="121"/>
      <c r="F19" s="121"/>
      <c r="G19" s="121"/>
      <c r="H19" s="121"/>
      <c r="I19" s="121"/>
      <c r="J19" s="121"/>
      <c r="K19" s="121"/>
      <c r="L19" s="121"/>
      <c r="M19" s="121"/>
      <c r="N19" s="121"/>
      <c r="O19" s="121"/>
    </row>
    <row r="20" spans="1:15" s="1" customFormat="1" ht="15" customHeight="1" x14ac:dyDescent="0.25">
      <c r="A20" s="121"/>
      <c r="B20" s="121"/>
      <c r="C20" s="121"/>
      <c r="D20" s="121"/>
      <c r="E20" s="121"/>
      <c r="F20" s="121"/>
      <c r="G20" s="121"/>
      <c r="H20" s="121"/>
      <c r="I20" s="121"/>
      <c r="J20" s="121"/>
      <c r="K20" s="121"/>
      <c r="L20" s="121"/>
      <c r="M20" s="121"/>
      <c r="N20" s="121"/>
      <c r="O20" s="121"/>
    </row>
    <row r="21" spans="1:15" s="1" customFormat="1" ht="15" customHeight="1" x14ac:dyDescent="0.25">
      <c r="A21" s="121"/>
      <c r="B21" s="121"/>
      <c r="C21" s="121"/>
      <c r="D21" s="121"/>
      <c r="E21" s="121"/>
      <c r="F21" s="121"/>
      <c r="G21" s="121"/>
      <c r="H21" s="121"/>
      <c r="I21" s="121"/>
      <c r="J21" s="121"/>
      <c r="K21" s="121"/>
      <c r="L21" s="121"/>
      <c r="M21" s="121"/>
      <c r="N21" s="121"/>
      <c r="O21" s="121"/>
    </row>
    <row r="22" spans="1:15" s="1" customFormat="1" ht="15" customHeight="1" x14ac:dyDescent="0.25">
      <c r="A22" s="121"/>
      <c r="B22" s="121"/>
      <c r="C22" s="121"/>
      <c r="D22" s="121"/>
      <c r="E22" s="121"/>
      <c r="F22" s="121"/>
      <c r="G22" s="121"/>
      <c r="H22" s="121"/>
      <c r="I22" s="121"/>
      <c r="J22" s="121"/>
      <c r="K22" s="121"/>
      <c r="L22" s="121"/>
      <c r="M22" s="121"/>
      <c r="N22" s="121"/>
      <c r="O22" s="121"/>
    </row>
    <row r="23" spans="1:15" s="1" customFormat="1" ht="15" customHeight="1" x14ac:dyDescent="0.25">
      <c r="A23" s="121"/>
      <c r="B23" s="121"/>
      <c r="C23" s="121"/>
      <c r="D23" s="121"/>
      <c r="E23" s="121"/>
      <c r="F23" s="121"/>
      <c r="G23" s="121"/>
      <c r="H23" s="121"/>
      <c r="I23" s="121"/>
      <c r="J23" s="121"/>
      <c r="K23" s="121"/>
      <c r="L23" s="121"/>
      <c r="M23" s="121"/>
      <c r="N23" s="121"/>
      <c r="O23" s="121"/>
    </row>
    <row r="24" spans="1:15" s="1" customFormat="1" ht="15" customHeight="1" x14ac:dyDescent="0.25">
      <c r="A24" s="121"/>
      <c r="B24" s="121"/>
      <c r="C24" s="121"/>
      <c r="D24" s="121"/>
      <c r="E24" s="121"/>
      <c r="F24" s="121"/>
      <c r="G24" s="121"/>
      <c r="H24" s="121"/>
      <c r="I24" s="121"/>
      <c r="J24" s="121"/>
      <c r="K24" s="121"/>
      <c r="L24" s="121"/>
      <c r="M24" s="121"/>
      <c r="N24" s="121"/>
      <c r="O24" s="121"/>
    </row>
    <row r="25" spans="1:15" s="1" customFormat="1" ht="15" customHeight="1" x14ac:dyDescent="0.25">
      <c r="A25" s="121"/>
      <c r="B25" s="121"/>
      <c r="C25" s="121"/>
      <c r="D25" s="121"/>
      <c r="E25" s="121"/>
      <c r="F25" s="121"/>
      <c r="G25" s="121"/>
      <c r="H25" s="121"/>
      <c r="I25" s="121"/>
      <c r="J25" s="121"/>
      <c r="K25" s="121"/>
      <c r="L25" s="121"/>
      <c r="M25" s="121"/>
      <c r="N25" s="121"/>
      <c r="O25" s="121"/>
    </row>
    <row r="26" spans="1:15" s="1" customFormat="1" ht="15" customHeight="1" x14ac:dyDescent="0.25">
      <c r="A26" s="121"/>
      <c r="B26" s="121"/>
      <c r="C26" s="121"/>
      <c r="D26" s="121"/>
      <c r="E26" s="121"/>
      <c r="F26" s="121"/>
      <c r="G26" s="121"/>
      <c r="H26" s="121"/>
      <c r="I26" s="121"/>
      <c r="J26" s="121"/>
      <c r="K26" s="121"/>
      <c r="L26" s="121"/>
      <c r="M26" s="121"/>
      <c r="N26" s="121"/>
      <c r="O26" s="121"/>
    </row>
    <row r="27" spans="1:15" s="1" customFormat="1" ht="15" customHeight="1" x14ac:dyDescent="0.25">
      <c r="A27" s="121"/>
      <c r="B27" s="121"/>
      <c r="C27" s="121"/>
      <c r="D27" s="121"/>
      <c r="E27" s="121"/>
      <c r="F27" s="121"/>
      <c r="G27" s="121"/>
      <c r="H27" s="121"/>
      <c r="I27" s="121"/>
      <c r="J27" s="121"/>
      <c r="K27" s="121"/>
      <c r="L27" s="121"/>
      <c r="M27" s="121"/>
      <c r="N27" s="121"/>
      <c r="O27" s="121"/>
    </row>
    <row r="28" spans="1:15" s="1" customFormat="1" ht="15" customHeight="1" x14ac:dyDescent="0.25">
      <c r="A28" s="121"/>
      <c r="B28" s="121"/>
      <c r="C28" s="121"/>
      <c r="D28" s="121"/>
      <c r="E28" s="121"/>
      <c r="F28" s="121"/>
      <c r="G28" s="121"/>
      <c r="H28" s="121"/>
      <c r="I28" s="121"/>
      <c r="J28" s="121"/>
      <c r="K28" s="121"/>
      <c r="L28" s="121"/>
      <c r="M28" s="121"/>
      <c r="N28" s="121"/>
      <c r="O28" s="121"/>
    </row>
    <row r="29" spans="1:15" s="1" customFormat="1" ht="15" customHeight="1" x14ac:dyDescent="0.25">
      <c r="A29" s="121"/>
      <c r="B29" s="121"/>
      <c r="C29" s="121"/>
      <c r="D29" s="121"/>
      <c r="E29" s="121"/>
      <c r="F29" s="121"/>
      <c r="G29" s="121"/>
      <c r="H29" s="121"/>
      <c r="I29" s="121"/>
      <c r="J29" s="121"/>
      <c r="K29" s="121"/>
      <c r="L29" s="121"/>
      <c r="M29" s="121"/>
      <c r="N29" s="121"/>
      <c r="O29" s="121"/>
    </row>
    <row r="30" spans="1:15" s="1" customFormat="1" ht="15" customHeight="1" x14ac:dyDescent="0.25">
      <c r="A30" s="121"/>
      <c r="B30" s="121"/>
      <c r="C30" s="121"/>
      <c r="D30" s="121"/>
      <c r="E30" s="121"/>
      <c r="F30" s="121"/>
      <c r="G30" s="121"/>
      <c r="H30" s="121"/>
      <c r="I30" s="121"/>
      <c r="J30" s="121"/>
      <c r="K30" s="121"/>
      <c r="L30" s="121"/>
      <c r="M30" s="121"/>
      <c r="N30" s="121"/>
      <c r="O30" s="121"/>
    </row>
    <row r="31" spans="1:15" s="1" customFormat="1" ht="15" customHeight="1" x14ac:dyDescent="0.25">
      <c r="A31" s="121"/>
      <c r="B31" s="121"/>
      <c r="C31" s="121"/>
      <c r="D31" s="121"/>
      <c r="E31" s="121"/>
      <c r="F31" s="121"/>
      <c r="G31" s="121"/>
      <c r="H31" s="121"/>
      <c r="I31" s="121"/>
      <c r="J31" s="121"/>
      <c r="K31" s="121"/>
      <c r="L31" s="121"/>
      <c r="M31" s="121"/>
      <c r="N31" s="121"/>
      <c r="O31" s="121"/>
    </row>
    <row r="32" spans="1:15" s="1" customFormat="1" ht="15" customHeight="1" x14ac:dyDescent="0.25">
      <c r="A32" s="121"/>
      <c r="B32" s="121"/>
      <c r="C32" s="121"/>
      <c r="D32" s="121"/>
      <c r="E32" s="121"/>
      <c r="F32" s="121"/>
      <c r="G32" s="121"/>
      <c r="H32" s="121"/>
      <c r="I32" s="121"/>
      <c r="J32" s="121"/>
      <c r="K32" s="121"/>
      <c r="L32" s="121"/>
      <c r="M32" s="121"/>
      <c r="N32" s="121"/>
      <c r="O32" s="121"/>
    </row>
    <row r="33" spans="1:15" s="1" customFormat="1" ht="15" customHeight="1" x14ac:dyDescent="0.25">
      <c r="A33" s="121"/>
      <c r="B33" s="121"/>
      <c r="C33" s="121"/>
      <c r="D33" s="121"/>
      <c r="E33" s="121"/>
      <c r="F33" s="121"/>
      <c r="G33" s="121"/>
      <c r="H33" s="121"/>
      <c r="I33" s="121"/>
      <c r="J33" s="121"/>
      <c r="K33" s="121"/>
      <c r="L33" s="121"/>
      <c r="M33" s="121"/>
      <c r="N33" s="121"/>
      <c r="O33" s="121"/>
    </row>
    <row r="34" spans="1:15" s="1" customFormat="1" ht="15" customHeight="1" x14ac:dyDescent="0.25">
      <c r="A34" s="121"/>
      <c r="B34" s="121"/>
      <c r="C34" s="121"/>
      <c r="D34" s="121"/>
      <c r="E34" s="121"/>
      <c r="F34" s="121"/>
      <c r="G34" s="121"/>
      <c r="H34" s="121"/>
      <c r="I34" s="121"/>
      <c r="J34" s="121"/>
      <c r="K34" s="121"/>
      <c r="L34" s="121"/>
      <c r="M34" s="121"/>
      <c r="N34" s="121"/>
      <c r="O34" s="121"/>
    </row>
    <row r="35" spans="1:15" s="1" customFormat="1" ht="15" customHeight="1" x14ac:dyDescent="0.25">
      <c r="A35" s="121"/>
      <c r="B35" s="121"/>
      <c r="C35" s="121"/>
      <c r="D35" s="121"/>
      <c r="E35" s="121"/>
      <c r="F35" s="121"/>
      <c r="G35" s="121"/>
      <c r="H35" s="121"/>
      <c r="I35" s="121"/>
      <c r="J35" s="121"/>
      <c r="K35" s="121"/>
      <c r="L35" s="121"/>
      <c r="M35" s="121"/>
      <c r="N35" s="121"/>
      <c r="O35" s="121"/>
    </row>
    <row r="36" spans="1:15" s="1" customFormat="1" ht="15" customHeight="1" x14ac:dyDescent="0.25">
      <c r="A36" s="121"/>
      <c r="B36" s="121"/>
      <c r="C36" s="121"/>
      <c r="D36" s="121"/>
      <c r="E36" s="121"/>
      <c r="F36" s="121"/>
      <c r="G36" s="121"/>
      <c r="H36" s="121"/>
      <c r="I36" s="121"/>
      <c r="J36" s="121"/>
      <c r="K36" s="121"/>
      <c r="L36" s="121"/>
      <c r="M36" s="121"/>
      <c r="N36" s="121"/>
      <c r="O36" s="121"/>
    </row>
    <row r="37" spans="1:15" s="1" customFormat="1" ht="15" customHeight="1" x14ac:dyDescent="0.25">
      <c r="A37" s="121"/>
      <c r="B37" s="121"/>
      <c r="C37" s="121"/>
      <c r="D37" s="121"/>
      <c r="E37" s="121"/>
      <c r="F37" s="121"/>
      <c r="G37" s="121"/>
      <c r="H37" s="121"/>
      <c r="I37" s="121"/>
      <c r="J37" s="121"/>
      <c r="K37" s="121"/>
      <c r="L37" s="121"/>
      <c r="M37" s="121"/>
      <c r="N37" s="121"/>
      <c r="O37" s="121"/>
    </row>
    <row r="38" spans="1:15" s="1" customFormat="1" ht="15" customHeight="1" x14ac:dyDescent="0.25">
      <c r="A38" s="121"/>
      <c r="B38" s="121"/>
      <c r="C38" s="121"/>
      <c r="D38" s="121"/>
      <c r="E38" s="121"/>
      <c r="F38" s="121"/>
      <c r="G38" s="121"/>
      <c r="H38" s="121"/>
      <c r="I38" s="121"/>
      <c r="J38" s="121"/>
      <c r="K38" s="121"/>
      <c r="L38" s="121"/>
      <c r="M38" s="121"/>
      <c r="N38" s="121"/>
      <c r="O38" s="121"/>
    </row>
    <row r="39" spans="1:15" s="1" customFormat="1" ht="15" customHeight="1" x14ac:dyDescent="0.25">
      <c r="A39" s="121"/>
      <c r="B39" s="121"/>
      <c r="C39" s="121"/>
      <c r="D39" s="121"/>
      <c r="E39" s="121"/>
      <c r="F39" s="121"/>
      <c r="G39" s="121"/>
      <c r="H39" s="121"/>
      <c r="I39" s="121"/>
      <c r="J39" s="121"/>
      <c r="K39" s="121"/>
      <c r="L39" s="121"/>
      <c r="M39" s="121"/>
      <c r="N39" s="121"/>
      <c r="O39" s="121"/>
    </row>
    <row r="40" spans="1:15" s="1" customFormat="1" ht="15" customHeight="1" x14ac:dyDescent="0.25">
      <c r="A40" s="121"/>
      <c r="B40" s="121"/>
      <c r="C40" s="121"/>
      <c r="D40" s="121"/>
      <c r="E40" s="121"/>
      <c r="F40" s="121"/>
      <c r="G40" s="121"/>
      <c r="H40" s="121"/>
      <c r="I40" s="121"/>
      <c r="J40" s="121"/>
      <c r="K40" s="121"/>
      <c r="L40" s="121"/>
      <c r="M40" s="121"/>
      <c r="N40" s="121"/>
      <c r="O40" s="121"/>
    </row>
    <row r="41" spans="1:15" s="1" customFormat="1" ht="15" customHeight="1" x14ac:dyDescent="0.25">
      <c r="A41" s="121"/>
      <c r="B41" s="121"/>
      <c r="C41" s="121"/>
      <c r="D41" s="121"/>
      <c r="E41" s="121"/>
      <c r="F41" s="121"/>
      <c r="G41" s="121"/>
      <c r="H41" s="121"/>
      <c r="I41" s="121"/>
      <c r="J41" s="121"/>
      <c r="K41" s="121"/>
      <c r="L41" s="121"/>
      <c r="M41" s="121"/>
      <c r="N41" s="121"/>
      <c r="O41" s="121"/>
    </row>
    <row r="42" spans="1:15" s="1" customFormat="1" ht="15" customHeight="1" x14ac:dyDescent="0.25">
      <c r="A42" s="121"/>
      <c r="B42" s="121"/>
      <c r="C42" s="121"/>
      <c r="D42" s="121"/>
      <c r="E42" s="121"/>
      <c r="F42" s="121"/>
      <c r="G42" s="121"/>
      <c r="H42" s="121"/>
      <c r="I42" s="121"/>
      <c r="J42" s="121"/>
      <c r="K42" s="121"/>
      <c r="L42" s="121"/>
      <c r="M42" s="121"/>
      <c r="N42" s="121"/>
      <c r="O42" s="121"/>
    </row>
    <row r="43" spans="1:15" s="1" customFormat="1" ht="15" customHeight="1" x14ac:dyDescent="0.25">
      <c r="A43" s="121"/>
      <c r="B43" s="121"/>
      <c r="C43" s="121"/>
      <c r="D43" s="121"/>
      <c r="E43" s="121"/>
      <c r="F43" s="121"/>
      <c r="G43" s="121"/>
      <c r="H43" s="121"/>
      <c r="I43" s="121"/>
      <c r="J43" s="121"/>
      <c r="K43" s="121"/>
      <c r="L43" s="121"/>
      <c r="M43" s="121"/>
      <c r="N43" s="121"/>
      <c r="O43" s="121"/>
    </row>
    <row r="44" spans="1:15" s="1" customFormat="1" ht="15" customHeight="1" x14ac:dyDescent="0.25">
      <c r="A44" s="121"/>
      <c r="B44" s="121"/>
      <c r="C44" s="121"/>
      <c r="D44" s="121"/>
      <c r="E44" s="121"/>
      <c r="F44" s="121"/>
      <c r="G44" s="121"/>
      <c r="H44" s="121"/>
      <c r="I44" s="121"/>
      <c r="J44" s="121"/>
      <c r="K44" s="121"/>
      <c r="L44" s="121"/>
      <c r="M44" s="121"/>
      <c r="N44" s="121"/>
      <c r="O44" s="121"/>
    </row>
    <row r="45" spans="1:15" s="1" customFormat="1" ht="15" customHeight="1" x14ac:dyDescent="0.25">
      <c r="A45" s="121"/>
      <c r="B45" s="121"/>
      <c r="C45" s="121"/>
      <c r="D45" s="121"/>
      <c r="E45" s="121"/>
      <c r="F45" s="121"/>
      <c r="G45" s="121"/>
      <c r="H45" s="121"/>
      <c r="I45" s="121"/>
      <c r="J45" s="121"/>
      <c r="K45" s="121"/>
      <c r="L45" s="121"/>
      <c r="M45" s="121"/>
      <c r="N45" s="121"/>
      <c r="O45" s="121"/>
    </row>
    <row r="46" spans="1:15" s="1" customFormat="1" ht="15" customHeight="1" x14ac:dyDescent="0.25">
      <c r="A46" s="121"/>
      <c r="B46" s="121"/>
      <c r="C46" s="121"/>
      <c r="D46" s="121"/>
      <c r="E46" s="121"/>
      <c r="F46" s="121"/>
      <c r="G46" s="121"/>
      <c r="H46" s="121"/>
      <c r="I46" s="121"/>
      <c r="J46" s="121"/>
      <c r="K46" s="121"/>
      <c r="L46" s="121"/>
      <c r="M46" s="121"/>
      <c r="N46" s="121"/>
      <c r="O46" s="121"/>
    </row>
    <row r="47" spans="1:15" s="1" customFormat="1" ht="15" customHeight="1" x14ac:dyDescent="0.25">
      <c r="A47" s="121"/>
      <c r="B47" s="121"/>
      <c r="C47" s="121"/>
      <c r="D47" s="121"/>
      <c r="E47" s="121"/>
      <c r="F47" s="121"/>
      <c r="G47" s="121"/>
      <c r="H47" s="121"/>
      <c r="I47" s="121"/>
      <c r="J47" s="121"/>
      <c r="K47" s="121"/>
      <c r="L47" s="121"/>
      <c r="M47" s="121"/>
      <c r="N47" s="121"/>
      <c r="O47" s="121"/>
    </row>
    <row r="48" spans="1:15" s="1" customFormat="1" ht="15" customHeight="1" x14ac:dyDescent="0.25">
      <c r="A48" s="121"/>
      <c r="B48" s="121"/>
      <c r="C48" s="121"/>
      <c r="D48" s="121"/>
      <c r="E48" s="121"/>
      <c r="F48" s="121"/>
      <c r="G48" s="121"/>
      <c r="H48" s="121"/>
      <c r="I48" s="121"/>
      <c r="J48" s="121"/>
      <c r="K48" s="121"/>
      <c r="L48" s="121"/>
      <c r="M48" s="121"/>
      <c r="N48" s="121"/>
      <c r="O48" s="121"/>
    </row>
    <row r="49" spans="1:15" s="1" customFormat="1" ht="15" customHeight="1" x14ac:dyDescent="0.25">
      <c r="A49" s="121"/>
      <c r="B49" s="121"/>
      <c r="C49" s="121"/>
      <c r="D49" s="121"/>
      <c r="E49" s="121"/>
      <c r="F49" s="121"/>
      <c r="G49" s="121"/>
      <c r="H49" s="121"/>
      <c r="I49" s="121"/>
      <c r="J49" s="121"/>
      <c r="K49" s="121"/>
      <c r="L49" s="121"/>
      <c r="M49" s="121"/>
      <c r="N49" s="121"/>
      <c r="O49" s="121"/>
    </row>
    <row r="50" spans="1:15" s="1" customFormat="1" ht="15" customHeight="1" x14ac:dyDescent="0.25">
      <c r="A50" s="121"/>
      <c r="B50" s="121"/>
      <c r="C50" s="121"/>
      <c r="D50" s="121"/>
      <c r="E50" s="121"/>
      <c r="F50" s="121"/>
      <c r="G50" s="121"/>
      <c r="H50" s="121"/>
      <c r="I50" s="121"/>
      <c r="J50" s="121"/>
      <c r="K50" s="121"/>
      <c r="L50" s="121"/>
      <c r="M50" s="121"/>
      <c r="N50" s="121"/>
      <c r="O50" s="121"/>
    </row>
    <row r="51" spans="1:15" s="1" customFormat="1" ht="15" customHeight="1" x14ac:dyDescent="0.25">
      <c r="A51" s="121"/>
      <c r="B51" s="121"/>
      <c r="C51" s="121"/>
      <c r="D51" s="121"/>
      <c r="E51" s="121"/>
      <c r="F51" s="121"/>
      <c r="G51" s="121"/>
      <c r="H51" s="121"/>
      <c r="I51" s="121"/>
      <c r="J51" s="121"/>
      <c r="K51" s="121"/>
      <c r="L51" s="121"/>
      <c r="M51" s="121"/>
      <c r="N51" s="121"/>
      <c r="O51" s="121"/>
    </row>
    <row r="52" spans="1:15" s="2" customFormat="1" ht="15" customHeight="1" x14ac:dyDescent="0.25"/>
    <row r="56" spans="1:15" hidden="1" x14ac:dyDescent="0.25">
      <c r="B56" s="3"/>
    </row>
    <row r="57" spans="1:15" hidden="1" x14ac:dyDescent="0.25">
      <c r="B57" s="3"/>
    </row>
    <row r="58" spans="1:15" hidden="1" x14ac:dyDescent="0.25">
      <c r="B58" s="3"/>
    </row>
    <row r="59" spans="1:15" hidden="1" x14ac:dyDescent="0.25">
      <c r="B59" s="3"/>
    </row>
    <row r="60" spans="1:15" ht="15" customHeight="1" x14ac:dyDescent="0.25"/>
    <row r="61" spans="1:15" ht="15" customHeight="1" x14ac:dyDescent="0.25"/>
    <row r="62" spans="1:15" ht="15" customHeight="1" x14ac:dyDescent="0.25"/>
  </sheetData>
  <mergeCells count="1">
    <mergeCell ref="A14:O5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8"/>
  <sheetViews>
    <sheetView tabSelected="1" zoomScaleNormal="100" workbookViewId="0">
      <pane ySplit="2" topLeftCell="A21" activePane="bottomLeft" state="frozen"/>
      <selection pane="bottomLeft" activeCell="E31" sqref="E31"/>
    </sheetView>
  </sheetViews>
  <sheetFormatPr defaultColWidth="8.85546875" defaultRowHeight="15" x14ac:dyDescent="0.25"/>
  <cols>
    <col min="1" max="1" width="47.42578125" bestFit="1" customWidth="1"/>
    <col min="2" max="2" width="45.140625" bestFit="1" customWidth="1"/>
    <col min="3" max="3" width="24.42578125" bestFit="1" customWidth="1"/>
    <col min="4" max="5" width="21.28515625" bestFit="1" customWidth="1"/>
    <col min="6" max="6" width="22" bestFit="1" customWidth="1"/>
    <col min="14" max="14" width="0" hidden="1" customWidth="1"/>
    <col min="15" max="15" width="11.42578125" bestFit="1" customWidth="1"/>
    <col min="16" max="16" width="11" customWidth="1"/>
    <col min="17" max="17" width="64.42578125" customWidth="1"/>
    <col min="18" max="18" width="15.42578125" bestFit="1" customWidth="1"/>
    <col min="19" max="19" width="17" bestFit="1" customWidth="1"/>
  </cols>
  <sheetData>
    <row r="1" spans="1:19" s="9" customFormat="1" ht="15.75" thickBot="1" x14ac:dyDescent="0.3">
      <c r="A1" s="4" t="s">
        <v>1</v>
      </c>
      <c r="B1" s="5" t="s">
        <v>2</v>
      </c>
      <c r="C1" s="6" t="s">
        <v>3</v>
      </c>
      <c r="D1" s="6" t="s">
        <v>4</v>
      </c>
      <c r="E1" s="6" t="s">
        <v>5</v>
      </c>
      <c r="F1" s="6" t="s">
        <v>6</v>
      </c>
      <c r="G1" s="6" t="s">
        <v>7</v>
      </c>
      <c r="H1" s="6" t="s">
        <v>8</v>
      </c>
      <c r="I1" s="6" t="s">
        <v>9</v>
      </c>
      <c r="J1" s="6" t="s">
        <v>10</v>
      </c>
      <c r="K1" s="6" t="s">
        <v>11</v>
      </c>
      <c r="L1" s="6" t="s">
        <v>12</v>
      </c>
      <c r="M1" s="6" t="s">
        <v>13</v>
      </c>
      <c r="N1" s="6"/>
      <c r="O1" s="7" t="s">
        <v>14</v>
      </c>
      <c r="P1" s="7" t="s">
        <v>15</v>
      </c>
      <c r="Q1" s="8" t="s">
        <v>16</v>
      </c>
    </row>
    <row r="2" spans="1:19" ht="15.75" thickBot="1" x14ac:dyDescent="0.3">
      <c r="A2" s="129" t="s">
        <v>0</v>
      </c>
      <c r="B2" s="129"/>
      <c r="C2" s="129"/>
      <c r="D2" s="129"/>
      <c r="E2" s="129"/>
      <c r="F2" s="129"/>
      <c r="G2" s="129"/>
      <c r="H2" s="129"/>
      <c r="I2" s="129"/>
      <c r="J2" s="129"/>
      <c r="K2" s="129"/>
      <c r="L2" s="129"/>
      <c r="M2" s="129"/>
      <c r="N2" s="129"/>
      <c r="O2" s="129"/>
      <c r="P2" s="129"/>
      <c r="Q2" s="129"/>
      <c r="R2" s="122" t="s">
        <v>219</v>
      </c>
      <c r="S2" s="122"/>
    </row>
    <row r="3" spans="1:19" s="9" customFormat="1" ht="15.75" thickBot="1" x14ac:dyDescent="0.3">
      <c r="A3" s="88" t="s">
        <v>17</v>
      </c>
      <c r="B3" s="10" t="s">
        <v>18</v>
      </c>
      <c r="C3" s="11" t="s">
        <v>337</v>
      </c>
      <c r="D3" s="18"/>
      <c r="E3" s="18"/>
      <c r="F3" s="18"/>
      <c r="G3" s="18"/>
      <c r="H3" s="18"/>
      <c r="I3" s="18"/>
      <c r="J3" s="18"/>
      <c r="K3" s="18"/>
      <c r="L3" s="18"/>
      <c r="M3" s="18"/>
      <c r="N3" s="12"/>
      <c r="O3" s="13"/>
      <c r="P3" s="13"/>
      <c r="Q3" s="22" t="s">
        <v>315</v>
      </c>
      <c r="R3" s="56" t="s">
        <v>19</v>
      </c>
      <c r="S3" s="57" t="s">
        <v>20</v>
      </c>
    </row>
    <row r="4" spans="1:19" s="9" customFormat="1" x14ac:dyDescent="0.25">
      <c r="A4" s="88" t="s">
        <v>278</v>
      </c>
      <c r="B4" s="10" t="s">
        <v>279</v>
      </c>
      <c r="C4" s="84" t="s">
        <v>280</v>
      </c>
      <c r="D4" s="18"/>
      <c r="E4" s="18"/>
      <c r="F4" s="18"/>
      <c r="G4" s="18"/>
      <c r="H4" s="18"/>
      <c r="I4" s="18"/>
      <c r="J4" s="18"/>
      <c r="K4" s="18"/>
      <c r="L4" s="18"/>
      <c r="M4" s="18"/>
      <c r="N4" s="12"/>
      <c r="O4" s="13"/>
      <c r="P4" s="13"/>
      <c r="Q4" s="22" t="s">
        <v>278</v>
      </c>
      <c r="R4" s="51" t="s">
        <v>21</v>
      </c>
      <c r="S4" s="53" t="s">
        <v>22</v>
      </c>
    </row>
    <row r="5" spans="1:19" s="9" customFormat="1" x14ac:dyDescent="0.25">
      <c r="A5" s="86" t="s">
        <v>23</v>
      </c>
      <c r="B5" s="86"/>
      <c r="C5" s="17"/>
      <c r="D5" s="18"/>
      <c r="E5" s="18"/>
      <c r="F5" s="18"/>
      <c r="G5" s="18"/>
      <c r="H5" s="18"/>
      <c r="I5" s="18"/>
      <c r="J5" s="18"/>
      <c r="K5" s="18"/>
      <c r="L5" s="18"/>
      <c r="M5" s="18"/>
      <c r="N5" s="18"/>
      <c r="O5" s="19"/>
      <c r="P5" s="60"/>
      <c r="Q5" s="55"/>
      <c r="R5" s="51" t="s">
        <v>24</v>
      </c>
      <c r="S5" s="53" t="s">
        <v>25</v>
      </c>
    </row>
    <row r="6" spans="1:19" s="9" customFormat="1" x14ac:dyDescent="0.25">
      <c r="A6" s="88" t="s">
        <v>26</v>
      </c>
      <c r="B6" s="95"/>
      <c r="C6" s="96"/>
      <c r="D6" s="21"/>
      <c r="E6" s="21"/>
      <c r="F6" s="21"/>
      <c r="G6" s="21"/>
      <c r="H6" s="21"/>
      <c r="I6" s="21"/>
      <c r="J6" s="21"/>
      <c r="K6" s="21"/>
      <c r="L6" s="21"/>
      <c r="M6" s="21"/>
      <c r="N6" s="21"/>
      <c r="O6" s="105" t="s">
        <v>30</v>
      </c>
      <c r="P6" s="24" t="s">
        <v>31</v>
      </c>
      <c r="Q6" s="22" t="s">
        <v>27</v>
      </c>
      <c r="R6" s="51" t="s">
        <v>28</v>
      </c>
      <c r="S6" s="53" t="s">
        <v>29</v>
      </c>
    </row>
    <row r="7" spans="1:19" s="9" customFormat="1" x14ac:dyDescent="0.25">
      <c r="A7" s="88" t="s">
        <v>330</v>
      </c>
      <c r="B7" s="92"/>
      <c r="C7" s="97"/>
      <c r="D7" s="18"/>
      <c r="E7" s="18"/>
      <c r="F7" s="18"/>
      <c r="G7" s="18"/>
      <c r="H7" s="18"/>
      <c r="I7" s="18"/>
      <c r="J7" s="18"/>
      <c r="K7" s="18"/>
      <c r="L7" s="18"/>
      <c r="M7" s="18"/>
      <c r="N7" s="18"/>
      <c r="O7" s="23" t="s">
        <v>30</v>
      </c>
      <c r="P7" s="24" t="s">
        <v>31</v>
      </c>
      <c r="Q7" s="22" t="s">
        <v>32</v>
      </c>
      <c r="R7" s="51" t="s">
        <v>33</v>
      </c>
      <c r="S7" s="53" t="s">
        <v>34</v>
      </c>
    </row>
    <row r="8" spans="1:19" s="9" customFormat="1" x14ac:dyDescent="0.25">
      <c r="A8" s="88" t="s">
        <v>35</v>
      </c>
      <c r="B8" s="92"/>
      <c r="C8" s="97"/>
      <c r="D8" s="18"/>
      <c r="E8" s="18"/>
      <c r="F8" s="18"/>
      <c r="G8" s="18"/>
      <c r="H8" s="18"/>
      <c r="I8" s="18"/>
      <c r="J8" s="18"/>
      <c r="K8" s="18"/>
      <c r="L8" s="18"/>
      <c r="M8" s="18"/>
      <c r="N8" s="18"/>
      <c r="O8" s="23" t="s">
        <v>30</v>
      </c>
      <c r="P8" s="24" t="s">
        <v>31</v>
      </c>
      <c r="Q8" s="22" t="s">
        <v>36</v>
      </c>
      <c r="R8" s="51" t="s">
        <v>37</v>
      </c>
      <c r="S8" s="53" t="s">
        <v>38</v>
      </c>
    </row>
    <row r="9" spans="1:19" s="9" customFormat="1" x14ac:dyDescent="0.25">
      <c r="A9" s="88" t="s">
        <v>39</v>
      </c>
      <c r="B9" s="92" t="s">
        <v>277</v>
      </c>
      <c r="C9" s="98" t="str">
        <f>"ISV-" &amp; C6 &amp; "-" &amp; C7 &amp; "-" &amp; TEXT(C8,"00") &amp; "-RL"</f>
        <v>ISV---00-RL</v>
      </c>
      <c r="D9" s="18"/>
      <c r="E9" s="18"/>
      <c r="F9" s="18"/>
      <c r="G9" s="18"/>
      <c r="H9" s="18"/>
      <c r="I9" s="18"/>
      <c r="J9" s="18"/>
      <c r="K9" s="18"/>
      <c r="L9" s="18"/>
      <c r="M9" s="18"/>
      <c r="N9" s="18"/>
      <c r="O9" s="23" t="s">
        <v>30</v>
      </c>
      <c r="P9" s="24" t="s">
        <v>31</v>
      </c>
      <c r="Q9" s="22" t="s">
        <v>231</v>
      </c>
      <c r="R9" s="51" t="s">
        <v>40</v>
      </c>
      <c r="S9" s="53" t="s">
        <v>41</v>
      </c>
    </row>
    <row r="10" spans="1:19" s="9" customFormat="1" ht="38.25" x14ac:dyDescent="0.25">
      <c r="A10" s="88" t="s">
        <v>239</v>
      </c>
      <c r="B10" s="92" t="s">
        <v>240</v>
      </c>
      <c r="C10" s="77"/>
      <c r="D10" s="18"/>
      <c r="E10" s="18"/>
      <c r="F10" s="18"/>
      <c r="G10" s="18"/>
      <c r="H10" s="18"/>
      <c r="I10" s="18"/>
      <c r="J10" s="18"/>
      <c r="K10" s="18"/>
      <c r="L10" s="18"/>
      <c r="M10" s="18"/>
      <c r="N10" s="18"/>
      <c r="O10" s="49" t="s">
        <v>30</v>
      </c>
      <c r="P10" s="24" t="s">
        <v>31</v>
      </c>
      <c r="Q10" s="22" t="s">
        <v>316</v>
      </c>
      <c r="R10" s="51" t="s">
        <v>44</v>
      </c>
      <c r="S10" s="53" t="s">
        <v>45</v>
      </c>
    </row>
    <row r="11" spans="1:19" s="9" customFormat="1" x14ac:dyDescent="0.25">
      <c r="A11" s="88" t="s">
        <v>42</v>
      </c>
      <c r="B11" s="92" t="s">
        <v>236</v>
      </c>
      <c r="C11" s="97"/>
      <c r="D11" s="18"/>
      <c r="E11" s="18"/>
      <c r="F11" s="18"/>
      <c r="G11" s="18"/>
      <c r="H11" s="18"/>
      <c r="I11" s="18"/>
      <c r="J11" s="18"/>
      <c r="K11" s="18"/>
      <c r="L11" s="18"/>
      <c r="M11" s="18"/>
      <c r="N11" s="18"/>
      <c r="O11" s="23"/>
      <c r="P11" s="50" t="s">
        <v>31</v>
      </c>
      <c r="Q11" s="22" t="s">
        <v>43</v>
      </c>
      <c r="R11" s="51" t="s">
        <v>50</v>
      </c>
      <c r="S11" s="53" t="s">
        <v>51</v>
      </c>
    </row>
    <row r="12" spans="1:19" s="9" customFormat="1" x14ac:dyDescent="0.25">
      <c r="A12" s="88" t="s">
        <v>46</v>
      </c>
      <c r="B12" s="92" t="s">
        <v>47</v>
      </c>
      <c r="C12" s="97"/>
      <c r="D12" s="18"/>
      <c r="E12" s="18"/>
      <c r="F12" s="18"/>
      <c r="G12" s="18"/>
      <c r="H12" s="18"/>
      <c r="I12" s="18"/>
      <c r="J12" s="18"/>
      <c r="K12" s="18"/>
      <c r="L12" s="18"/>
      <c r="M12" s="18"/>
      <c r="N12" s="18"/>
      <c r="O12" s="23" t="s">
        <v>30</v>
      </c>
      <c r="P12" s="24" t="s">
        <v>48</v>
      </c>
      <c r="Q12" s="22" t="s">
        <v>49</v>
      </c>
      <c r="R12" s="51" t="s">
        <v>54</v>
      </c>
      <c r="S12" s="53" t="s">
        <v>55</v>
      </c>
    </row>
    <row r="13" spans="1:19" s="9" customFormat="1" ht="25.5" x14ac:dyDescent="0.25">
      <c r="A13" s="88" t="s">
        <v>52</v>
      </c>
      <c r="B13" s="92" t="s">
        <v>53</v>
      </c>
      <c r="C13" s="97"/>
      <c r="D13" s="18"/>
      <c r="E13" s="18"/>
      <c r="F13" s="18"/>
      <c r="G13" s="18"/>
      <c r="H13" s="18"/>
      <c r="I13" s="18"/>
      <c r="J13" s="18"/>
      <c r="K13" s="18"/>
      <c r="L13" s="18"/>
      <c r="M13" s="18"/>
      <c r="N13" s="18"/>
      <c r="O13" s="23" t="s">
        <v>30</v>
      </c>
      <c r="P13" s="24" t="s">
        <v>31</v>
      </c>
      <c r="Q13" s="22" t="s">
        <v>230</v>
      </c>
      <c r="R13" s="51" t="s">
        <v>59</v>
      </c>
      <c r="S13" s="53" t="s">
        <v>60</v>
      </c>
    </row>
    <row r="14" spans="1:19" s="9" customFormat="1" ht="14.45" customHeight="1" x14ac:dyDescent="0.25">
      <c r="A14" s="88" t="s">
        <v>56</v>
      </c>
      <c r="B14" s="92" t="s">
        <v>57</v>
      </c>
      <c r="C14" s="97"/>
      <c r="D14" s="18"/>
      <c r="E14" s="18"/>
      <c r="F14" s="18"/>
      <c r="G14" s="18"/>
      <c r="H14" s="18"/>
      <c r="I14" s="18"/>
      <c r="J14" s="18"/>
      <c r="K14" s="18"/>
      <c r="L14" s="18"/>
      <c r="M14" s="18"/>
      <c r="N14" s="18"/>
      <c r="O14" s="23" t="s">
        <v>30</v>
      </c>
      <c r="P14" s="24" t="s">
        <v>31</v>
      </c>
      <c r="Q14" s="22" t="s">
        <v>58</v>
      </c>
      <c r="R14" s="51" t="s">
        <v>61</v>
      </c>
      <c r="S14" s="53" t="s">
        <v>62</v>
      </c>
    </row>
    <row r="15" spans="1:19" s="9" customFormat="1" ht="14.45" customHeight="1" x14ac:dyDescent="0.25">
      <c r="A15" s="133" t="s">
        <v>331</v>
      </c>
      <c r="B15" s="92" t="s">
        <v>332</v>
      </c>
      <c r="C15" s="97"/>
      <c r="D15" s="18"/>
      <c r="E15" s="18"/>
      <c r="F15" s="18"/>
      <c r="G15" s="18"/>
      <c r="H15" s="18"/>
      <c r="I15" s="18"/>
      <c r="J15" s="18"/>
      <c r="K15" s="18"/>
      <c r="L15" s="18"/>
      <c r="M15" s="18"/>
      <c r="N15" s="18"/>
      <c r="O15" s="23" t="s">
        <v>30</v>
      </c>
      <c r="P15" s="24" t="s">
        <v>31</v>
      </c>
      <c r="Q15" s="22" t="s">
        <v>339</v>
      </c>
      <c r="R15" s="51" t="s">
        <v>63</v>
      </c>
      <c r="S15" s="53" t="s">
        <v>64</v>
      </c>
    </row>
    <row r="16" spans="1:19" s="9" customFormat="1" ht="14.45" customHeight="1" x14ac:dyDescent="0.25">
      <c r="A16" s="133"/>
      <c r="B16" s="92" t="s">
        <v>333</v>
      </c>
      <c r="C16" s="97"/>
      <c r="D16" s="18"/>
      <c r="E16" s="18"/>
      <c r="F16" s="18"/>
      <c r="G16" s="18"/>
      <c r="H16" s="18"/>
      <c r="I16" s="18"/>
      <c r="J16" s="18"/>
      <c r="K16" s="18"/>
      <c r="L16" s="18"/>
      <c r="M16" s="18"/>
      <c r="N16" s="18"/>
      <c r="O16" s="23" t="s">
        <v>30</v>
      </c>
      <c r="P16" s="24" t="s">
        <v>31</v>
      </c>
      <c r="Q16" s="22" t="s">
        <v>338</v>
      </c>
      <c r="R16" s="51" t="s">
        <v>66</v>
      </c>
      <c r="S16" s="53" t="s">
        <v>67</v>
      </c>
    </row>
    <row r="17" spans="1:19" s="9" customFormat="1" ht="14.45" customHeight="1" x14ac:dyDescent="0.25">
      <c r="A17" s="133" t="s">
        <v>336</v>
      </c>
      <c r="B17" s="92" t="s">
        <v>334</v>
      </c>
      <c r="C17" s="97"/>
      <c r="D17" s="18"/>
      <c r="E17" s="18"/>
      <c r="F17" s="18"/>
      <c r="G17" s="18"/>
      <c r="H17" s="18"/>
      <c r="I17" s="18"/>
      <c r="J17" s="18"/>
      <c r="K17" s="18"/>
      <c r="L17" s="18"/>
      <c r="M17" s="18"/>
      <c r="N17" s="18"/>
      <c r="O17" s="23" t="s">
        <v>30</v>
      </c>
      <c r="P17" s="24" t="s">
        <v>31</v>
      </c>
      <c r="Q17" s="22" t="s">
        <v>340</v>
      </c>
      <c r="R17" s="51" t="s">
        <v>68</v>
      </c>
      <c r="S17" s="53" t="s">
        <v>69</v>
      </c>
    </row>
    <row r="18" spans="1:19" s="9" customFormat="1" ht="14.45" customHeight="1" x14ac:dyDescent="0.25">
      <c r="A18" s="133"/>
      <c r="B18" s="92" t="s">
        <v>335</v>
      </c>
      <c r="C18" s="97"/>
      <c r="D18" s="18"/>
      <c r="E18" s="18"/>
      <c r="F18" s="18"/>
      <c r="G18" s="18"/>
      <c r="H18" s="18"/>
      <c r="I18" s="18"/>
      <c r="J18" s="18"/>
      <c r="K18" s="18"/>
      <c r="L18" s="18"/>
      <c r="M18" s="18"/>
      <c r="N18" s="18"/>
      <c r="O18" s="23" t="s">
        <v>30</v>
      </c>
      <c r="P18" s="24" t="s">
        <v>31</v>
      </c>
      <c r="Q18" s="22" t="s">
        <v>341</v>
      </c>
      <c r="R18" s="51" t="s">
        <v>71</v>
      </c>
      <c r="S18" s="53" t="s">
        <v>72</v>
      </c>
    </row>
    <row r="19" spans="1:19" s="9" customFormat="1" x14ac:dyDescent="0.25">
      <c r="A19" s="87"/>
      <c r="B19" s="26"/>
      <c r="C19" s="27"/>
      <c r="D19" s="12"/>
      <c r="E19" s="12"/>
      <c r="F19" s="12"/>
      <c r="G19" s="12"/>
      <c r="H19" s="12"/>
      <c r="I19" s="12"/>
      <c r="J19" s="12"/>
      <c r="K19" s="12"/>
      <c r="L19" s="12"/>
      <c r="M19" s="12"/>
      <c r="N19" s="12"/>
      <c r="O19" s="13"/>
      <c r="P19" s="13"/>
      <c r="Q19" s="14"/>
      <c r="R19" s="51" t="s">
        <v>74</v>
      </c>
      <c r="S19" s="53" t="s">
        <v>75</v>
      </c>
    </row>
    <row r="20" spans="1:19" s="9" customFormat="1" x14ac:dyDescent="0.25">
      <c r="A20" s="86" t="s">
        <v>342</v>
      </c>
      <c r="B20" s="86"/>
      <c r="C20" s="28"/>
      <c r="D20" s="18"/>
      <c r="E20" s="18"/>
      <c r="F20" s="18"/>
      <c r="G20" s="18"/>
      <c r="H20" s="18"/>
      <c r="I20" s="18"/>
      <c r="J20" s="18"/>
      <c r="K20" s="18"/>
      <c r="L20" s="18"/>
      <c r="M20" s="18"/>
      <c r="N20" s="18"/>
      <c r="O20" s="19"/>
      <c r="P20" s="19"/>
      <c r="Q20" s="20"/>
      <c r="R20" s="51" t="s">
        <v>78</v>
      </c>
      <c r="S20" s="53" t="s">
        <v>79</v>
      </c>
    </row>
    <row r="21" spans="1:19" s="9" customFormat="1" ht="25.5" x14ac:dyDescent="0.25">
      <c r="A21" s="88" t="s">
        <v>65</v>
      </c>
      <c r="B21" s="92" t="s">
        <v>237</v>
      </c>
      <c r="C21" s="78" t="s">
        <v>328</v>
      </c>
      <c r="D21" s="21"/>
      <c r="E21" s="21"/>
      <c r="F21" s="21"/>
      <c r="G21" s="21"/>
      <c r="H21" s="21"/>
      <c r="I21" s="21"/>
      <c r="J21" s="21"/>
      <c r="K21" s="21"/>
      <c r="L21" s="21"/>
      <c r="M21" s="21"/>
      <c r="N21" s="21"/>
      <c r="O21" s="29" t="s">
        <v>30</v>
      </c>
      <c r="P21" s="30" t="s">
        <v>31</v>
      </c>
      <c r="Q21" s="58" t="s">
        <v>318</v>
      </c>
      <c r="R21" s="51" t="s">
        <v>81</v>
      </c>
      <c r="S21" s="53" t="s">
        <v>82</v>
      </c>
    </row>
    <row r="22" spans="1:19" s="9" customFormat="1" x14ac:dyDescent="0.25">
      <c r="A22" s="88"/>
      <c r="B22" s="10"/>
      <c r="C22" s="10"/>
      <c r="D22" s="10"/>
      <c r="E22" s="10"/>
      <c r="F22" s="10"/>
      <c r="G22" s="10"/>
      <c r="H22" s="10"/>
      <c r="I22" s="10"/>
      <c r="J22" s="10"/>
      <c r="K22" s="10"/>
      <c r="L22" s="10"/>
      <c r="M22" s="10"/>
      <c r="N22" s="10"/>
      <c r="O22" s="13"/>
      <c r="P22" s="13"/>
      <c r="Q22" s="14"/>
      <c r="R22" s="51" t="s">
        <v>85</v>
      </c>
      <c r="S22" s="53" t="s">
        <v>86</v>
      </c>
    </row>
    <row r="23" spans="1:19" s="9" customFormat="1" x14ac:dyDescent="0.25">
      <c r="A23" s="86" t="s">
        <v>70</v>
      </c>
      <c r="B23" s="86"/>
      <c r="C23" s="17"/>
      <c r="D23" s="18"/>
      <c r="E23" s="18"/>
      <c r="F23" s="18"/>
      <c r="G23" s="18"/>
      <c r="H23" s="18"/>
      <c r="I23" s="18"/>
      <c r="J23" s="18"/>
      <c r="K23" s="18"/>
      <c r="L23" s="18"/>
      <c r="M23" s="18"/>
      <c r="N23" s="18"/>
      <c r="O23" s="19"/>
      <c r="P23" s="19"/>
      <c r="Q23" s="59"/>
      <c r="R23" s="51" t="s">
        <v>88</v>
      </c>
      <c r="S23" s="53" t="s">
        <v>89</v>
      </c>
    </row>
    <row r="24" spans="1:19" s="9" customFormat="1" ht="18" x14ac:dyDescent="0.25">
      <c r="A24" s="88" t="s">
        <v>73</v>
      </c>
      <c r="B24" s="93"/>
      <c r="C24" s="117" t="str">
        <f>IF(COUNTBLANK(D85:F85)=0, AVERAGE(D85:M85), "")</f>
        <v/>
      </c>
      <c r="D24" s="21"/>
      <c r="E24" s="21"/>
      <c r="F24" s="21"/>
      <c r="G24" s="21"/>
      <c r="H24" s="21"/>
      <c r="I24" s="21"/>
      <c r="J24" s="21"/>
      <c r="K24" s="21"/>
      <c r="L24" s="21"/>
      <c r="M24" s="21"/>
      <c r="N24" s="21"/>
      <c r="O24" s="32"/>
      <c r="P24" s="32"/>
      <c r="Q24" s="22" t="s">
        <v>220</v>
      </c>
      <c r="R24" s="51" t="s">
        <v>90</v>
      </c>
      <c r="S24" s="53" t="s">
        <v>91</v>
      </c>
    </row>
    <row r="25" spans="1:19" s="9" customFormat="1" x14ac:dyDescent="0.25">
      <c r="A25" s="88" t="s">
        <v>76</v>
      </c>
      <c r="B25" s="93"/>
      <c r="C25" s="118" t="str">
        <f>IF(COUNTBLANK(D85:F85)=0, STDEV(D85:M85), "")</f>
        <v/>
      </c>
      <c r="D25" s="18"/>
      <c r="E25" s="18"/>
      <c r="F25" s="18"/>
      <c r="G25" s="18"/>
      <c r="H25" s="18"/>
      <c r="I25" s="18"/>
      <c r="J25" s="18"/>
      <c r="K25" s="18"/>
      <c r="L25" s="18"/>
      <c r="M25" s="18"/>
      <c r="N25" s="18"/>
      <c r="O25" s="13"/>
      <c r="P25" s="13"/>
      <c r="Q25" s="22" t="s">
        <v>77</v>
      </c>
      <c r="R25" s="51" t="s">
        <v>93</v>
      </c>
      <c r="S25" s="53" t="s">
        <v>94</v>
      </c>
    </row>
    <row r="26" spans="1:19" s="9" customFormat="1" x14ac:dyDescent="0.25">
      <c r="A26" s="88" t="s">
        <v>80</v>
      </c>
      <c r="B26" s="93"/>
      <c r="C26" s="119">
        <f>IF(OR(MID(C9, 5, 4)="2024", MID(C9, 5, 4)="2025"), 1.08, 1.03)</f>
        <v>1.03</v>
      </c>
      <c r="D26" s="18"/>
      <c r="E26" s="18"/>
      <c r="F26" s="18"/>
      <c r="G26" s="18"/>
      <c r="H26" s="18"/>
      <c r="I26" s="18"/>
      <c r="J26" s="18"/>
      <c r="K26" s="18"/>
      <c r="L26" s="18"/>
      <c r="M26" s="18"/>
      <c r="N26" s="18"/>
      <c r="O26" s="13"/>
      <c r="P26" s="13"/>
      <c r="Q26" s="22" t="s">
        <v>77</v>
      </c>
      <c r="R26" s="51" t="s">
        <v>98</v>
      </c>
      <c r="S26" s="53" t="s">
        <v>99</v>
      </c>
    </row>
    <row r="27" spans="1:19" s="9" customFormat="1" x14ac:dyDescent="0.25">
      <c r="A27" s="88" t="s">
        <v>83</v>
      </c>
      <c r="B27" s="93"/>
      <c r="C27" s="119">
        <f>COUNT(D85:M85)</f>
        <v>0</v>
      </c>
      <c r="D27" s="18"/>
      <c r="E27" s="18"/>
      <c r="F27" s="18"/>
      <c r="G27" s="18"/>
      <c r="H27" s="18"/>
      <c r="I27" s="18"/>
      <c r="J27" s="18"/>
      <c r="K27" s="18"/>
      <c r="L27" s="18"/>
      <c r="M27" s="18"/>
      <c r="N27" s="18"/>
      <c r="O27" s="13"/>
      <c r="P27" s="13"/>
      <c r="Q27" s="22" t="s">
        <v>84</v>
      </c>
      <c r="R27" s="51" t="s">
        <v>101</v>
      </c>
      <c r="S27" s="53" t="s">
        <v>102</v>
      </c>
    </row>
    <row r="28" spans="1:19" s="9" customFormat="1" x14ac:dyDescent="0.25">
      <c r="A28" s="88" t="s">
        <v>233</v>
      </c>
      <c r="B28" s="10" t="s">
        <v>241</v>
      </c>
      <c r="C28" s="120" t="str">
        <f>IFERROR(IF(COUNTA(F88:M88)&gt;0, LOOKUP(2,1/(F88:M88&lt;&gt;""),F88:M88), ""), "")</f>
        <v/>
      </c>
      <c r="D28" s="18"/>
      <c r="E28" s="18"/>
      <c r="F28" s="18"/>
      <c r="G28" s="18"/>
      <c r="H28" s="18"/>
      <c r="I28" s="18"/>
      <c r="J28" s="18"/>
      <c r="K28" s="18"/>
      <c r="L28" s="18"/>
      <c r="M28" s="18"/>
      <c r="N28" s="18"/>
      <c r="O28" s="13"/>
      <c r="P28" s="13"/>
      <c r="Q28" s="22" t="s">
        <v>87</v>
      </c>
      <c r="R28" s="51" t="s">
        <v>104</v>
      </c>
      <c r="S28" s="53" t="s">
        <v>105</v>
      </c>
    </row>
    <row r="29" spans="1:19" s="9" customFormat="1" x14ac:dyDescent="0.25">
      <c r="A29" s="88"/>
      <c r="B29" s="10"/>
      <c r="C29" s="10"/>
      <c r="D29" s="12"/>
      <c r="E29" s="12"/>
      <c r="F29" s="12"/>
      <c r="G29" s="12"/>
      <c r="H29" s="12"/>
      <c r="I29" s="12"/>
      <c r="J29" s="12"/>
      <c r="K29" s="12"/>
      <c r="L29" s="12"/>
      <c r="M29" s="12"/>
      <c r="N29" s="12"/>
      <c r="O29" s="13"/>
      <c r="P29" s="13"/>
      <c r="Q29" s="14"/>
      <c r="R29" s="51" t="s">
        <v>106</v>
      </c>
      <c r="S29" s="53" t="s">
        <v>107</v>
      </c>
    </row>
    <row r="30" spans="1:19" s="9" customFormat="1" ht="15.75" thickBot="1" x14ac:dyDescent="0.3">
      <c r="A30" s="86" t="s">
        <v>92</v>
      </c>
      <c r="B30" s="86"/>
      <c r="C30" s="16"/>
      <c r="D30" s="18"/>
      <c r="E30" s="18"/>
      <c r="F30" s="18"/>
      <c r="G30" s="18"/>
      <c r="H30" s="18"/>
      <c r="I30" s="18"/>
      <c r="J30" s="18"/>
      <c r="K30" s="18"/>
      <c r="L30" s="18"/>
      <c r="M30" s="18"/>
      <c r="N30" s="18"/>
      <c r="O30" s="60"/>
      <c r="P30" s="60"/>
      <c r="Q30" s="55"/>
      <c r="R30" s="52" t="s">
        <v>109</v>
      </c>
      <c r="S30" s="54" t="s">
        <v>110</v>
      </c>
    </row>
    <row r="31" spans="1:19" s="9" customFormat="1" ht="25.5" x14ac:dyDescent="0.25">
      <c r="A31" s="88" t="s">
        <v>95</v>
      </c>
      <c r="B31" s="10" t="s">
        <v>242</v>
      </c>
      <c r="C31" s="62"/>
      <c r="D31" s="21"/>
      <c r="E31" s="21"/>
      <c r="F31" s="21"/>
      <c r="G31" s="21"/>
      <c r="H31" s="21"/>
      <c r="I31" s="21"/>
      <c r="J31" s="21"/>
      <c r="K31" s="21"/>
      <c r="L31" s="21"/>
      <c r="M31" s="21"/>
      <c r="N31" s="18"/>
      <c r="O31" s="43" t="s">
        <v>221</v>
      </c>
      <c r="P31" s="24" t="s">
        <v>96</v>
      </c>
      <c r="Q31" s="22" t="s">
        <v>97</v>
      </c>
    </row>
    <row r="32" spans="1:19" s="9" customFormat="1" ht="25.5" x14ac:dyDescent="0.25">
      <c r="A32" s="88" t="s">
        <v>100</v>
      </c>
      <c r="B32" s="10" t="s">
        <v>243</v>
      </c>
      <c r="C32" s="62"/>
      <c r="D32" s="18"/>
      <c r="E32" s="18"/>
      <c r="F32" s="18"/>
      <c r="G32" s="18"/>
      <c r="H32" s="18"/>
      <c r="I32" s="18"/>
      <c r="J32" s="18"/>
      <c r="K32" s="18"/>
      <c r="L32" s="18"/>
      <c r="M32" s="18"/>
      <c r="N32" s="18"/>
      <c r="O32" s="43" t="s">
        <v>30</v>
      </c>
      <c r="P32" s="24" t="s">
        <v>31</v>
      </c>
      <c r="Q32" s="22" t="s">
        <v>232</v>
      </c>
    </row>
    <row r="33" spans="1:17" s="9" customFormat="1" ht="18" x14ac:dyDescent="0.25">
      <c r="A33" s="88" t="s">
        <v>228</v>
      </c>
      <c r="B33" s="10" t="s">
        <v>244</v>
      </c>
      <c r="C33" s="63" t="str">
        <f>IF(COUNTBLANK(C31)=0, ROUND(((C24-1)*C31),0), "")</f>
        <v/>
      </c>
      <c r="D33" s="61"/>
      <c r="E33" s="61"/>
      <c r="F33" s="18"/>
      <c r="G33" s="18"/>
      <c r="H33" s="18"/>
      <c r="I33" s="18"/>
      <c r="J33" s="18"/>
      <c r="K33" s="18"/>
      <c r="L33" s="18"/>
      <c r="M33" s="18"/>
      <c r="N33" s="18"/>
      <c r="O33" s="43" t="s">
        <v>221</v>
      </c>
      <c r="P33" s="24" t="s">
        <v>96</v>
      </c>
      <c r="Q33" s="22" t="s">
        <v>103</v>
      </c>
    </row>
    <row r="34" spans="1:17" s="9" customFormat="1" x14ac:dyDescent="0.25">
      <c r="A34" s="85"/>
      <c r="B34" s="34"/>
      <c r="C34" s="34"/>
      <c r="D34" s="12"/>
      <c r="E34" s="12"/>
      <c r="F34" s="12"/>
      <c r="G34" s="12"/>
      <c r="H34" s="12"/>
      <c r="I34" s="12"/>
      <c r="J34" s="12"/>
      <c r="K34" s="12"/>
      <c r="L34" s="12"/>
      <c r="M34" s="12"/>
      <c r="N34" s="12"/>
      <c r="O34" s="13"/>
      <c r="P34" s="13"/>
      <c r="Q34" s="14"/>
    </row>
    <row r="35" spans="1:17" s="9" customFormat="1" x14ac:dyDescent="0.25">
      <c r="A35" s="89" t="s">
        <v>108</v>
      </c>
      <c r="B35" s="86"/>
      <c r="C35" s="35"/>
      <c r="D35" s="18"/>
      <c r="E35" s="18"/>
      <c r="F35" s="18"/>
      <c r="G35" s="18"/>
      <c r="H35" s="18"/>
      <c r="I35" s="18"/>
      <c r="J35" s="18"/>
      <c r="K35" s="18"/>
      <c r="L35" s="18"/>
      <c r="M35" s="18"/>
      <c r="N35" s="18"/>
      <c r="O35" s="19"/>
      <c r="P35" s="19"/>
      <c r="Q35" s="59"/>
    </row>
    <row r="36" spans="1:17" x14ac:dyDescent="0.25">
      <c r="A36" s="90" t="s">
        <v>65</v>
      </c>
      <c r="B36" s="92" t="s">
        <v>245</v>
      </c>
      <c r="C36" s="36"/>
      <c r="D36" s="107"/>
      <c r="E36" s="107"/>
      <c r="F36" s="107"/>
      <c r="G36" s="108"/>
      <c r="H36" s="108"/>
      <c r="I36" s="108"/>
      <c r="J36" s="108"/>
      <c r="K36" s="108"/>
      <c r="L36" s="108"/>
      <c r="M36" s="108"/>
      <c r="N36" s="64"/>
      <c r="O36" s="29" t="s">
        <v>30</v>
      </c>
      <c r="P36" s="30" t="s">
        <v>31</v>
      </c>
      <c r="Q36" s="22" t="s">
        <v>111</v>
      </c>
    </row>
    <row r="37" spans="1:17" ht="15.6" customHeight="1" x14ac:dyDescent="0.25">
      <c r="A37" s="88" t="s">
        <v>112</v>
      </c>
      <c r="B37" s="92" t="s">
        <v>246</v>
      </c>
      <c r="C37" s="37"/>
      <c r="D37" s="74"/>
      <c r="E37" s="74"/>
      <c r="F37" s="74"/>
      <c r="G37" s="75"/>
      <c r="H37" s="75"/>
      <c r="I37" s="75"/>
      <c r="J37" s="75"/>
      <c r="K37" s="75"/>
      <c r="L37" s="75"/>
      <c r="M37" s="75"/>
      <c r="N37" s="65"/>
      <c r="O37" s="23" t="s">
        <v>30</v>
      </c>
      <c r="P37" s="24" t="s">
        <v>31</v>
      </c>
      <c r="Q37" s="22" t="s">
        <v>113</v>
      </c>
    </row>
    <row r="38" spans="1:17" ht="17.45" customHeight="1" x14ac:dyDescent="0.25">
      <c r="A38" s="88" t="s">
        <v>114</v>
      </c>
      <c r="B38" s="92" t="s">
        <v>247</v>
      </c>
      <c r="C38" s="37"/>
      <c r="D38" s="74"/>
      <c r="E38" s="74"/>
      <c r="F38" s="74"/>
      <c r="G38" s="75"/>
      <c r="H38" s="75"/>
      <c r="I38" s="75"/>
      <c r="J38" s="75"/>
      <c r="K38" s="75"/>
      <c r="L38" s="75"/>
      <c r="M38" s="75"/>
      <c r="N38" s="65"/>
      <c r="O38" s="23" t="s">
        <v>30</v>
      </c>
      <c r="P38" s="24" t="s">
        <v>31</v>
      </c>
      <c r="Q38" s="22" t="s">
        <v>115</v>
      </c>
    </row>
    <row r="39" spans="1:17" x14ac:dyDescent="0.25">
      <c r="A39" s="88" t="s">
        <v>116</v>
      </c>
      <c r="B39" s="92" t="s">
        <v>310</v>
      </c>
      <c r="C39" s="38"/>
      <c r="D39" s="74"/>
      <c r="E39" s="74"/>
      <c r="F39" s="74"/>
      <c r="G39" s="75"/>
      <c r="H39" s="75"/>
      <c r="I39" s="75"/>
      <c r="J39" s="75"/>
      <c r="K39" s="75"/>
      <c r="L39" s="75"/>
      <c r="M39" s="75"/>
      <c r="N39" s="66"/>
      <c r="O39" s="23" t="s">
        <v>30</v>
      </c>
      <c r="P39" s="24" t="s">
        <v>31</v>
      </c>
      <c r="Q39" s="22" t="s">
        <v>117</v>
      </c>
    </row>
    <row r="40" spans="1:17" x14ac:dyDescent="0.25">
      <c r="A40" s="88" t="s">
        <v>118</v>
      </c>
      <c r="B40" s="92" t="s">
        <v>248</v>
      </c>
      <c r="C40" s="37"/>
      <c r="D40" s="109"/>
      <c r="E40" s="109"/>
      <c r="F40" s="109"/>
      <c r="G40" s="75"/>
      <c r="H40" s="75"/>
      <c r="I40" s="75"/>
      <c r="J40" s="75"/>
      <c r="K40" s="75"/>
      <c r="L40" s="75"/>
      <c r="M40" s="75"/>
      <c r="N40" s="66"/>
      <c r="O40" s="23" t="s">
        <v>30</v>
      </c>
      <c r="P40" s="24" t="s">
        <v>119</v>
      </c>
      <c r="Q40" s="22" t="s">
        <v>317</v>
      </c>
    </row>
    <row r="41" spans="1:17" x14ac:dyDescent="0.25">
      <c r="A41" s="130" t="s">
        <v>249</v>
      </c>
      <c r="B41" s="94" t="s">
        <v>250</v>
      </c>
      <c r="C41" s="37"/>
      <c r="D41" s="109"/>
      <c r="E41" s="109"/>
      <c r="F41" s="109"/>
      <c r="G41" s="75"/>
      <c r="H41" s="75"/>
      <c r="I41" s="75"/>
      <c r="J41" s="75"/>
      <c r="K41" s="75"/>
      <c r="L41" s="75"/>
      <c r="M41" s="75"/>
      <c r="N41" s="66"/>
      <c r="O41" s="132" t="s">
        <v>30</v>
      </c>
      <c r="P41" s="124" t="s">
        <v>31</v>
      </c>
      <c r="Q41" s="125" t="s">
        <v>313</v>
      </c>
    </row>
    <row r="42" spans="1:17" x14ac:dyDescent="0.25">
      <c r="A42" s="130"/>
      <c r="B42" s="94" t="s">
        <v>251</v>
      </c>
      <c r="C42" s="37"/>
      <c r="D42" s="110"/>
      <c r="E42" s="110"/>
      <c r="F42" s="110"/>
      <c r="G42" s="75"/>
      <c r="H42" s="75"/>
      <c r="I42" s="75"/>
      <c r="J42" s="75"/>
      <c r="K42" s="75"/>
      <c r="L42" s="75"/>
      <c r="M42" s="75"/>
      <c r="N42" s="66"/>
      <c r="O42" s="132"/>
      <c r="P42" s="124"/>
      <c r="Q42" s="125"/>
    </row>
    <row r="43" spans="1:17" x14ac:dyDescent="0.25">
      <c r="A43" s="130"/>
      <c r="B43" s="94" t="s">
        <v>252</v>
      </c>
      <c r="C43" s="37"/>
      <c r="D43" s="111"/>
      <c r="E43" s="111"/>
      <c r="F43" s="111"/>
      <c r="G43" s="75"/>
      <c r="H43" s="75"/>
      <c r="I43" s="75"/>
      <c r="J43" s="75"/>
      <c r="K43" s="75"/>
      <c r="L43" s="75"/>
      <c r="M43" s="75"/>
      <c r="N43" s="66"/>
      <c r="O43" s="132"/>
      <c r="P43" s="124"/>
      <c r="Q43" s="125"/>
    </row>
    <row r="44" spans="1:17" x14ac:dyDescent="0.25">
      <c r="A44" s="130"/>
      <c r="B44" s="94" t="s">
        <v>253</v>
      </c>
      <c r="C44" s="37"/>
      <c r="D44" s="109"/>
      <c r="E44" s="109"/>
      <c r="F44" s="109"/>
      <c r="G44" s="75"/>
      <c r="H44" s="75"/>
      <c r="I44" s="75"/>
      <c r="J44" s="75"/>
      <c r="K44" s="75"/>
      <c r="L44" s="75"/>
      <c r="M44" s="75"/>
      <c r="N44" s="66"/>
      <c r="O44" s="132"/>
      <c r="P44" s="124"/>
      <c r="Q44" s="125"/>
    </row>
    <row r="45" spans="1:17" x14ac:dyDescent="0.25">
      <c r="A45" s="130"/>
      <c r="B45" s="94" t="s">
        <v>254</v>
      </c>
      <c r="C45" s="37"/>
      <c r="D45" s="110"/>
      <c r="E45" s="110"/>
      <c r="F45" s="110"/>
      <c r="G45" s="75"/>
      <c r="H45" s="75"/>
      <c r="I45" s="75"/>
      <c r="J45" s="75"/>
      <c r="K45" s="75"/>
      <c r="L45" s="75"/>
      <c r="M45" s="75"/>
      <c r="N45" s="66"/>
      <c r="O45" s="132"/>
      <c r="P45" s="124"/>
      <c r="Q45" s="125"/>
    </row>
    <row r="46" spans="1:17" ht="25.5" x14ac:dyDescent="0.25">
      <c r="A46" s="88" t="s">
        <v>120</v>
      </c>
      <c r="B46" s="92" t="s">
        <v>307</v>
      </c>
      <c r="C46" s="39"/>
      <c r="D46" s="74"/>
      <c r="E46" s="74"/>
      <c r="F46" s="74"/>
      <c r="G46" s="75"/>
      <c r="H46" s="75"/>
      <c r="I46" s="75"/>
      <c r="J46" s="75"/>
      <c r="K46" s="75"/>
      <c r="L46" s="75"/>
      <c r="M46" s="75"/>
      <c r="N46" s="66"/>
      <c r="O46" s="23" t="s">
        <v>30</v>
      </c>
      <c r="Q46" s="22" t="s">
        <v>121</v>
      </c>
    </row>
    <row r="47" spans="1:17" x14ac:dyDescent="0.25">
      <c r="A47" s="91"/>
      <c r="B47" s="26"/>
      <c r="C47" s="26"/>
      <c r="D47" s="40"/>
      <c r="E47" s="40"/>
      <c r="F47" s="40"/>
      <c r="G47" s="40"/>
      <c r="H47" s="40"/>
      <c r="I47" s="40"/>
      <c r="J47" s="40"/>
      <c r="K47" s="40"/>
      <c r="L47" s="40"/>
      <c r="M47" s="40"/>
      <c r="N47" s="40"/>
    </row>
    <row r="48" spans="1:17" x14ac:dyDescent="0.25">
      <c r="A48" s="86" t="s">
        <v>122</v>
      </c>
      <c r="B48" s="86"/>
      <c r="C48" s="41"/>
      <c r="D48" s="42"/>
      <c r="E48" s="42"/>
      <c r="F48" s="42"/>
      <c r="G48" s="42"/>
      <c r="H48" s="42"/>
      <c r="I48" s="42"/>
      <c r="J48" s="42"/>
      <c r="K48" s="42"/>
      <c r="L48" s="42"/>
      <c r="M48" s="42"/>
      <c r="N48" s="42"/>
      <c r="O48" s="41"/>
      <c r="P48" s="41"/>
      <c r="Q48" s="41"/>
    </row>
    <row r="49" spans="1:17" x14ac:dyDescent="0.25">
      <c r="A49" s="88" t="s">
        <v>123</v>
      </c>
      <c r="B49" s="92" t="s">
        <v>264</v>
      </c>
      <c r="C49" s="38"/>
      <c r="D49" s="74"/>
      <c r="E49" s="74"/>
      <c r="F49" s="74"/>
      <c r="G49" s="75"/>
      <c r="H49" s="75"/>
      <c r="I49" s="75"/>
      <c r="J49" s="75"/>
      <c r="K49" s="75"/>
      <c r="L49" s="75"/>
      <c r="M49" s="75"/>
      <c r="N49" s="66"/>
      <c r="O49" s="43" t="s">
        <v>125</v>
      </c>
      <c r="P49" s="24" t="s">
        <v>96</v>
      </c>
      <c r="Q49" s="22" t="s">
        <v>126</v>
      </c>
    </row>
    <row r="50" spans="1:17" ht="18" x14ac:dyDescent="0.25">
      <c r="A50" s="88" t="s">
        <v>127</v>
      </c>
      <c r="B50" s="92" t="s">
        <v>259</v>
      </c>
      <c r="C50" s="38"/>
      <c r="D50" s="74"/>
      <c r="E50" s="74"/>
      <c r="F50" s="74"/>
      <c r="G50" s="75"/>
      <c r="H50" s="75"/>
      <c r="I50" s="75"/>
      <c r="J50" s="75"/>
      <c r="K50" s="75"/>
      <c r="L50" s="75"/>
      <c r="M50" s="75"/>
      <c r="N50" s="66"/>
      <c r="O50" s="43" t="s">
        <v>129</v>
      </c>
      <c r="P50" s="24" t="s">
        <v>96</v>
      </c>
      <c r="Q50" s="22" t="s">
        <v>224</v>
      </c>
    </row>
    <row r="51" spans="1:17" ht="18" x14ac:dyDescent="0.25">
      <c r="A51" s="88" t="s">
        <v>130</v>
      </c>
      <c r="B51" s="92" t="s">
        <v>260</v>
      </c>
      <c r="C51" s="38"/>
      <c r="D51" s="74"/>
      <c r="E51" s="74"/>
      <c r="F51" s="74"/>
      <c r="G51" s="75"/>
      <c r="H51" s="75"/>
      <c r="I51" s="75"/>
      <c r="J51" s="75"/>
      <c r="K51" s="75"/>
      <c r="L51" s="75"/>
      <c r="M51" s="75"/>
      <c r="N51" s="66"/>
      <c r="O51" s="43" t="s">
        <v>132</v>
      </c>
      <c r="P51" s="24" t="s">
        <v>96</v>
      </c>
      <c r="Q51" s="22" t="s">
        <v>223</v>
      </c>
    </row>
    <row r="52" spans="1:17" ht="18" x14ac:dyDescent="0.25">
      <c r="A52" s="88" t="s">
        <v>133</v>
      </c>
      <c r="B52" s="92" t="s">
        <v>261</v>
      </c>
      <c r="C52" s="38"/>
      <c r="D52" s="74"/>
      <c r="E52" s="74"/>
      <c r="F52" s="74"/>
      <c r="G52" s="75"/>
      <c r="H52" s="75"/>
      <c r="I52" s="75"/>
      <c r="J52" s="75"/>
      <c r="K52" s="75"/>
      <c r="L52" s="75"/>
      <c r="M52" s="75"/>
      <c r="N52" s="66"/>
      <c r="O52" s="43" t="s">
        <v>135</v>
      </c>
      <c r="P52" s="24" t="s">
        <v>96</v>
      </c>
      <c r="Q52" s="22" t="s">
        <v>222</v>
      </c>
    </row>
    <row r="53" spans="1:17" ht="25.5" x14ac:dyDescent="0.25">
      <c r="A53" s="88" t="s">
        <v>136</v>
      </c>
      <c r="B53" s="92" t="s">
        <v>262</v>
      </c>
      <c r="C53" s="38"/>
      <c r="D53" s="74"/>
      <c r="E53" s="74"/>
      <c r="F53" s="74"/>
      <c r="G53" s="75"/>
      <c r="H53" s="75"/>
      <c r="I53" s="75"/>
      <c r="J53" s="75"/>
      <c r="K53" s="75"/>
      <c r="L53" s="75"/>
      <c r="M53" s="75"/>
      <c r="N53" s="66"/>
      <c r="O53" s="43" t="s">
        <v>238</v>
      </c>
      <c r="P53" s="24" t="s">
        <v>96</v>
      </c>
      <c r="Q53" s="22" t="s">
        <v>137</v>
      </c>
    </row>
    <row r="54" spans="1:17" x14ac:dyDescent="0.25">
      <c r="A54" s="130" t="s">
        <v>138</v>
      </c>
      <c r="B54" s="92" t="s">
        <v>281</v>
      </c>
      <c r="C54" s="39"/>
      <c r="D54" s="75"/>
      <c r="E54" s="75"/>
      <c r="F54" s="75"/>
      <c r="G54" s="75"/>
      <c r="H54" s="75"/>
      <c r="I54" s="75"/>
      <c r="J54" s="75"/>
      <c r="K54" s="75"/>
      <c r="L54" s="75"/>
      <c r="M54" s="75"/>
      <c r="N54" s="66"/>
      <c r="O54" s="123" t="s">
        <v>139</v>
      </c>
      <c r="P54" s="124" t="s">
        <v>96</v>
      </c>
      <c r="Q54" s="125" t="s">
        <v>140</v>
      </c>
    </row>
    <row r="55" spans="1:17" x14ac:dyDescent="0.25">
      <c r="A55" s="130"/>
      <c r="B55" s="92" t="s">
        <v>263</v>
      </c>
      <c r="C55" s="38"/>
      <c r="D55" s="74"/>
      <c r="E55" s="74"/>
      <c r="F55" s="74"/>
      <c r="G55" s="75"/>
      <c r="H55" s="75"/>
      <c r="I55" s="75"/>
      <c r="J55" s="75"/>
      <c r="K55" s="75"/>
      <c r="L55" s="75"/>
      <c r="M55" s="75"/>
      <c r="N55" s="66"/>
      <c r="O55" s="123"/>
      <c r="P55" s="124"/>
      <c r="Q55" s="125"/>
    </row>
    <row r="56" spans="1:17" ht="25.5" x14ac:dyDescent="0.25">
      <c r="A56" s="88" t="s">
        <v>141</v>
      </c>
      <c r="B56" s="92" t="s">
        <v>257</v>
      </c>
      <c r="C56" s="39"/>
      <c r="D56" s="74"/>
      <c r="E56" s="74"/>
      <c r="F56" s="74"/>
      <c r="G56" s="75"/>
      <c r="H56" s="75"/>
      <c r="I56" s="75"/>
      <c r="J56" s="75"/>
      <c r="K56" s="75"/>
      <c r="L56" s="75"/>
      <c r="M56" s="75"/>
      <c r="N56" s="66"/>
      <c r="O56" s="43" t="s">
        <v>30</v>
      </c>
      <c r="P56" s="24" t="s">
        <v>31</v>
      </c>
      <c r="Q56" s="22" t="s">
        <v>142</v>
      </c>
    </row>
    <row r="57" spans="1:17" ht="25.5" x14ac:dyDescent="0.25">
      <c r="A57" s="88" t="s">
        <v>143</v>
      </c>
      <c r="B57" s="92" t="s">
        <v>258</v>
      </c>
      <c r="C57" s="39"/>
      <c r="D57" s="74"/>
      <c r="E57" s="74"/>
      <c r="F57" s="74"/>
      <c r="G57" s="75"/>
      <c r="H57" s="75"/>
      <c r="I57" s="75"/>
      <c r="J57" s="75"/>
      <c r="K57" s="75"/>
      <c r="L57" s="75"/>
      <c r="M57" s="75"/>
      <c r="N57" s="66"/>
      <c r="O57" s="43" t="s">
        <v>30</v>
      </c>
      <c r="P57" s="24" t="s">
        <v>31</v>
      </c>
      <c r="Q57" s="22" t="s">
        <v>144</v>
      </c>
    </row>
    <row r="58" spans="1:17" x14ac:dyDescent="0.25">
      <c r="A58" s="88" t="s">
        <v>145</v>
      </c>
      <c r="B58" s="92" t="s">
        <v>270</v>
      </c>
      <c r="C58" s="39"/>
      <c r="D58" s="74"/>
      <c r="E58" s="74"/>
      <c r="F58" s="74"/>
      <c r="G58" s="75"/>
      <c r="H58" s="75"/>
      <c r="I58" s="75"/>
      <c r="J58" s="75"/>
      <c r="K58" s="75"/>
      <c r="L58" s="75"/>
      <c r="M58" s="75"/>
      <c r="N58" s="66"/>
      <c r="O58" s="43" t="s">
        <v>30</v>
      </c>
      <c r="P58" s="24" t="s">
        <v>31</v>
      </c>
      <c r="Q58" s="22" t="s">
        <v>146</v>
      </c>
    </row>
    <row r="59" spans="1:17" x14ac:dyDescent="0.25">
      <c r="A59" s="88" t="s">
        <v>147</v>
      </c>
      <c r="B59" s="92" t="s">
        <v>271</v>
      </c>
      <c r="C59" s="39"/>
      <c r="D59" s="74"/>
      <c r="E59" s="74"/>
      <c r="F59" s="74"/>
      <c r="G59" s="75"/>
      <c r="H59" s="75"/>
      <c r="I59" s="75"/>
      <c r="J59" s="75"/>
      <c r="K59" s="75"/>
      <c r="L59" s="75"/>
      <c r="M59" s="75"/>
      <c r="N59" s="66"/>
      <c r="O59" s="43" t="s">
        <v>30</v>
      </c>
      <c r="P59" s="24" t="s">
        <v>31</v>
      </c>
      <c r="Q59" s="22" t="s">
        <v>148</v>
      </c>
    </row>
    <row r="60" spans="1:17" x14ac:dyDescent="0.25">
      <c r="A60" s="88" t="s">
        <v>149</v>
      </c>
      <c r="B60" s="92" t="s">
        <v>272</v>
      </c>
      <c r="C60" s="39"/>
      <c r="D60" s="74"/>
      <c r="E60" s="74"/>
      <c r="F60" s="74"/>
      <c r="G60" s="75"/>
      <c r="H60" s="75"/>
      <c r="I60" s="75"/>
      <c r="J60" s="75"/>
      <c r="K60" s="75"/>
      <c r="L60" s="75"/>
      <c r="M60" s="75"/>
      <c r="N60" s="66"/>
      <c r="O60" s="43" t="s">
        <v>30</v>
      </c>
      <c r="P60" s="24" t="s">
        <v>31</v>
      </c>
      <c r="Q60" s="22" t="s">
        <v>150</v>
      </c>
    </row>
    <row r="61" spans="1:17" x14ac:dyDescent="0.25">
      <c r="A61" s="88" t="s">
        <v>151</v>
      </c>
      <c r="B61" s="92" t="s">
        <v>273</v>
      </c>
      <c r="C61" s="39"/>
      <c r="D61" s="74"/>
      <c r="E61" s="74"/>
      <c r="F61" s="74"/>
      <c r="G61" s="75"/>
      <c r="H61" s="75"/>
      <c r="I61" s="75"/>
      <c r="J61" s="75"/>
      <c r="K61" s="75"/>
      <c r="L61" s="75"/>
      <c r="M61" s="75"/>
      <c r="N61" s="66"/>
      <c r="O61" s="43" t="s">
        <v>30</v>
      </c>
      <c r="P61" s="24" t="s">
        <v>31</v>
      </c>
      <c r="Q61" s="22" t="s">
        <v>152</v>
      </c>
    </row>
    <row r="62" spans="1:17" x14ac:dyDescent="0.25">
      <c r="A62" s="88"/>
      <c r="B62" s="10"/>
      <c r="C62" s="10"/>
      <c r="D62" s="40"/>
      <c r="E62" s="40"/>
      <c r="F62" s="40"/>
      <c r="G62" s="40"/>
      <c r="H62" s="40"/>
      <c r="I62" s="40"/>
      <c r="J62" s="40"/>
      <c r="K62" s="40"/>
      <c r="L62" s="40"/>
      <c r="M62" s="40"/>
      <c r="N62" s="40"/>
    </row>
    <row r="63" spans="1:17" x14ac:dyDescent="0.25">
      <c r="A63" s="86" t="s">
        <v>153</v>
      </c>
      <c r="B63" s="86"/>
      <c r="C63" s="41"/>
      <c r="D63" s="42"/>
      <c r="E63" s="42"/>
      <c r="F63" s="42"/>
      <c r="G63" s="42"/>
      <c r="H63" s="42"/>
      <c r="I63" s="42"/>
      <c r="J63" s="42"/>
      <c r="K63" s="42"/>
      <c r="L63" s="42"/>
      <c r="M63" s="42"/>
      <c r="N63" s="42"/>
      <c r="O63" s="41"/>
      <c r="P63" s="41"/>
      <c r="Q63" s="41"/>
    </row>
    <row r="64" spans="1:17" ht="18" customHeight="1" x14ac:dyDescent="0.25">
      <c r="A64" s="88" t="s">
        <v>154</v>
      </c>
      <c r="B64" s="92" t="s">
        <v>274</v>
      </c>
      <c r="C64" s="38"/>
      <c r="D64" s="75"/>
      <c r="E64" s="75"/>
      <c r="F64" s="75"/>
      <c r="G64" s="75"/>
      <c r="H64" s="75"/>
      <c r="I64" s="75"/>
      <c r="J64" s="75"/>
      <c r="K64" s="75"/>
      <c r="L64" s="75"/>
      <c r="M64" s="75"/>
      <c r="N64" s="66"/>
      <c r="O64" s="43" t="s">
        <v>155</v>
      </c>
      <c r="P64" s="24" t="s">
        <v>96</v>
      </c>
      <c r="Q64" s="22" t="s">
        <v>156</v>
      </c>
    </row>
    <row r="65" spans="1:17" ht="18.600000000000001" customHeight="1" x14ac:dyDescent="0.25">
      <c r="A65" s="88" t="s">
        <v>157</v>
      </c>
      <c r="B65" s="92" t="s">
        <v>276</v>
      </c>
      <c r="C65" s="39"/>
      <c r="D65" s="75"/>
      <c r="E65" s="75"/>
      <c r="F65" s="75"/>
      <c r="G65" s="75"/>
      <c r="H65" s="75"/>
      <c r="I65" s="75"/>
      <c r="J65" s="75"/>
      <c r="K65" s="75"/>
      <c r="L65" s="75"/>
      <c r="M65" s="75"/>
      <c r="N65" s="66"/>
      <c r="O65" s="43" t="s">
        <v>158</v>
      </c>
      <c r="P65" s="24" t="s">
        <v>96</v>
      </c>
      <c r="Q65" s="22" t="s">
        <v>159</v>
      </c>
    </row>
    <row r="66" spans="1:17" ht="25.5" x14ac:dyDescent="0.25">
      <c r="A66" s="88" t="s">
        <v>160</v>
      </c>
      <c r="B66" s="92" t="s">
        <v>275</v>
      </c>
      <c r="C66" s="39"/>
      <c r="D66" s="75"/>
      <c r="E66" s="75"/>
      <c r="F66" s="75"/>
      <c r="G66" s="75"/>
      <c r="H66" s="75"/>
      <c r="I66" s="75"/>
      <c r="J66" s="75"/>
      <c r="K66" s="75"/>
      <c r="L66" s="75"/>
      <c r="M66" s="75"/>
      <c r="N66" s="66"/>
      <c r="O66" s="43" t="s">
        <v>161</v>
      </c>
      <c r="P66" s="24" t="s">
        <v>96</v>
      </c>
      <c r="Q66" s="22" t="s">
        <v>162</v>
      </c>
    </row>
    <row r="67" spans="1:17" ht="26.45" customHeight="1" x14ac:dyDescent="0.25">
      <c r="A67" s="88" t="s">
        <v>163</v>
      </c>
      <c r="B67" s="92" t="s">
        <v>164</v>
      </c>
      <c r="C67" s="39"/>
      <c r="D67" s="74"/>
      <c r="E67" s="74"/>
      <c r="F67" s="74"/>
      <c r="G67" s="75"/>
      <c r="H67" s="75"/>
      <c r="I67" s="75"/>
      <c r="J67" s="75"/>
      <c r="K67" s="75"/>
      <c r="L67" s="75"/>
      <c r="M67" s="75"/>
      <c r="N67" s="66"/>
      <c r="O67" s="43" t="s">
        <v>125</v>
      </c>
      <c r="P67" s="24" t="s">
        <v>96</v>
      </c>
      <c r="Q67" s="22" t="s">
        <v>165</v>
      </c>
    </row>
    <row r="68" spans="1:17" ht="23.25" customHeight="1" x14ac:dyDescent="0.25">
      <c r="A68" s="88" t="s">
        <v>141</v>
      </c>
      <c r="B68" s="92" t="s">
        <v>255</v>
      </c>
      <c r="C68" s="39"/>
      <c r="D68" s="74"/>
      <c r="E68" s="74"/>
      <c r="F68" s="74"/>
      <c r="G68" s="75"/>
      <c r="H68" s="75"/>
      <c r="I68" s="75"/>
      <c r="J68" s="75"/>
      <c r="K68" s="75"/>
      <c r="L68" s="75"/>
      <c r="M68" s="75"/>
      <c r="N68" s="66"/>
      <c r="O68" s="43" t="s">
        <v>30</v>
      </c>
      <c r="P68" s="24" t="s">
        <v>31</v>
      </c>
      <c r="Q68" s="22" t="s">
        <v>166</v>
      </c>
    </row>
    <row r="69" spans="1:17" ht="25.5" customHeight="1" x14ac:dyDescent="0.25">
      <c r="A69" s="88" t="s">
        <v>143</v>
      </c>
      <c r="B69" s="92" t="s">
        <v>256</v>
      </c>
      <c r="C69" s="39"/>
      <c r="D69" s="74"/>
      <c r="E69" s="74"/>
      <c r="F69" s="74"/>
      <c r="G69" s="75"/>
      <c r="H69" s="75"/>
      <c r="I69" s="75"/>
      <c r="J69" s="75"/>
      <c r="K69" s="75"/>
      <c r="L69" s="75"/>
      <c r="M69" s="75"/>
      <c r="N69" s="66"/>
      <c r="O69" s="43" t="s">
        <v>30</v>
      </c>
      <c r="P69" s="24" t="s">
        <v>31</v>
      </c>
      <c r="Q69" s="22" t="s">
        <v>167</v>
      </c>
    </row>
    <row r="70" spans="1:17" x14ac:dyDescent="0.25">
      <c r="A70" s="88" t="s">
        <v>168</v>
      </c>
      <c r="B70" s="92" t="s">
        <v>268</v>
      </c>
      <c r="C70" s="39"/>
      <c r="D70" s="74"/>
      <c r="E70" s="74"/>
      <c r="F70" s="74"/>
      <c r="G70" s="75"/>
      <c r="H70" s="75"/>
      <c r="I70" s="75"/>
      <c r="J70" s="75"/>
      <c r="K70" s="75"/>
      <c r="L70" s="75"/>
      <c r="M70" s="75"/>
      <c r="N70" s="66"/>
      <c r="O70" s="43" t="s">
        <v>30</v>
      </c>
      <c r="P70" s="24" t="s">
        <v>31</v>
      </c>
      <c r="Q70" s="22" t="s">
        <v>169</v>
      </c>
    </row>
    <row r="71" spans="1:17" x14ac:dyDescent="0.25">
      <c r="A71" s="88" t="s">
        <v>170</v>
      </c>
      <c r="B71" s="92" t="s">
        <v>269</v>
      </c>
      <c r="C71" s="39"/>
      <c r="D71" s="74"/>
      <c r="E71" s="74"/>
      <c r="F71" s="74"/>
      <c r="G71" s="75"/>
      <c r="H71" s="75"/>
      <c r="I71" s="75"/>
      <c r="J71" s="75"/>
      <c r="K71" s="75"/>
      <c r="L71" s="75"/>
      <c r="M71" s="75"/>
      <c r="N71" s="66"/>
      <c r="O71" s="43" t="s">
        <v>30</v>
      </c>
      <c r="P71" s="24" t="s">
        <v>31</v>
      </c>
      <c r="Q71" s="22" t="s">
        <v>171</v>
      </c>
    </row>
    <row r="72" spans="1:17" x14ac:dyDescent="0.25">
      <c r="A72" s="88" t="s">
        <v>149</v>
      </c>
      <c r="B72" s="92" t="s">
        <v>266</v>
      </c>
      <c r="C72" s="39"/>
      <c r="D72" s="74"/>
      <c r="E72" s="74"/>
      <c r="F72" s="74"/>
      <c r="G72" s="75"/>
      <c r="H72" s="75"/>
      <c r="I72" s="75"/>
      <c r="J72" s="75"/>
      <c r="K72" s="75"/>
      <c r="L72" s="75"/>
      <c r="M72" s="75"/>
      <c r="N72" s="66"/>
      <c r="O72" s="43" t="s">
        <v>30</v>
      </c>
      <c r="P72" s="24" t="s">
        <v>31</v>
      </c>
      <c r="Q72" s="22" t="s">
        <v>172</v>
      </c>
    </row>
    <row r="73" spans="1:17" x14ac:dyDescent="0.25">
      <c r="A73" s="88" t="s">
        <v>151</v>
      </c>
      <c r="B73" s="92" t="s">
        <v>267</v>
      </c>
      <c r="C73" s="39"/>
      <c r="D73" s="74"/>
      <c r="E73" s="74"/>
      <c r="F73" s="74"/>
      <c r="G73" s="75"/>
      <c r="H73" s="75"/>
      <c r="I73" s="75"/>
      <c r="J73" s="75"/>
      <c r="K73" s="75"/>
      <c r="L73" s="75"/>
      <c r="M73" s="75"/>
      <c r="N73" s="66"/>
      <c r="O73" s="43" t="s">
        <v>30</v>
      </c>
      <c r="P73" s="24" t="s">
        <v>31</v>
      </c>
      <c r="Q73" s="22" t="s">
        <v>173</v>
      </c>
    </row>
    <row r="74" spans="1:17" x14ac:dyDescent="0.25">
      <c r="A74" s="88"/>
      <c r="B74" s="10"/>
      <c r="C74" s="10"/>
      <c r="D74" s="40"/>
      <c r="E74" s="40"/>
      <c r="F74" s="40"/>
      <c r="G74" s="40"/>
      <c r="H74" s="40"/>
      <c r="I74" s="40"/>
      <c r="J74" s="40"/>
      <c r="K74" s="40"/>
      <c r="L74" s="40"/>
      <c r="M74" s="40"/>
      <c r="N74" s="40"/>
    </row>
    <row r="75" spans="1:17" x14ac:dyDescent="0.25">
      <c r="A75" s="86" t="s">
        <v>174</v>
      </c>
      <c r="B75" s="86"/>
      <c r="C75" s="41"/>
      <c r="D75" s="42"/>
      <c r="E75" s="42"/>
      <c r="F75" s="42"/>
      <c r="G75" s="42"/>
      <c r="H75" s="42"/>
      <c r="I75" s="42"/>
      <c r="J75" s="42"/>
      <c r="K75" s="42"/>
      <c r="L75" s="42"/>
      <c r="M75" s="42"/>
      <c r="N75" s="42"/>
      <c r="O75" s="41"/>
      <c r="P75" s="41"/>
      <c r="Q75" s="41"/>
    </row>
    <row r="76" spans="1:17" ht="18" x14ac:dyDescent="0.25">
      <c r="A76" s="88" t="s">
        <v>175</v>
      </c>
      <c r="B76" s="10" t="s">
        <v>128</v>
      </c>
      <c r="C76" s="38"/>
      <c r="D76" s="74"/>
      <c r="E76" s="74"/>
      <c r="F76" s="74"/>
      <c r="G76" s="75"/>
      <c r="H76" s="75"/>
      <c r="I76" s="75"/>
      <c r="J76" s="75"/>
      <c r="K76" s="75"/>
      <c r="L76" s="75"/>
      <c r="M76" s="75"/>
      <c r="N76" s="66"/>
      <c r="O76" s="43" t="s">
        <v>129</v>
      </c>
      <c r="P76" s="24" t="s">
        <v>96</v>
      </c>
      <c r="Q76" s="22" t="s">
        <v>227</v>
      </c>
    </row>
    <row r="77" spans="1:17" ht="18" x14ac:dyDescent="0.25">
      <c r="A77" s="88" t="s">
        <v>176</v>
      </c>
      <c r="B77" s="10" t="s">
        <v>131</v>
      </c>
      <c r="C77" s="38"/>
      <c r="D77" s="74"/>
      <c r="E77" s="74"/>
      <c r="F77" s="74"/>
      <c r="G77" s="75"/>
      <c r="H77" s="75"/>
      <c r="I77" s="75"/>
      <c r="J77" s="75"/>
      <c r="K77" s="75"/>
      <c r="L77" s="75"/>
      <c r="M77" s="75"/>
      <c r="N77" s="66"/>
      <c r="O77" s="43" t="s">
        <v>132</v>
      </c>
      <c r="P77" s="24" t="s">
        <v>96</v>
      </c>
      <c r="Q77" s="22" t="s">
        <v>226</v>
      </c>
    </row>
    <row r="78" spans="1:17" ht="18" x14ac:dyDescent="0.25">
      <c r="A78" s="88" t="s">
        <v>177</v>
      </c>
      <c r="B78" s="10" t="s">
        <v>134</v>
      </c>
      <c r="C78" s="38"/>
      <c r="D78" s="74"/>
      <c r="E78" s="74"/>
      <c r="F78" s="74"/>
      <c r="G78" s="75"/>
      <c r="H78" s="75"/>
      <c r="I78" s="75"/>
      <c r="J78" s="75"/>
      <c r="K78" s="75"/>
      <c r="L78" s="75"/>
      <c r="M78" s="75"/>
      <c r="N78" s="66"/>
      <c r="O78" s="43" t="s">
        <v>135</v>
      </c>
      <c r="P78" s="24" t="s">
        <v>96</v>
      </c>
      <c r="Q78" s="22" t="s">
        <v>225</v>
      </c>
    </row>
    <row r="79" spans="1:17" x14ac:dyDescent="0.25">
      <c r="A79" s="88" t="s">
        <v>178</v>
      </c>
      <c r="B79" s="10" t="s">
        <v>124</v>
      </c>
      <c r="C79" s="38"/>
      <c r="D79" s="74"/>
      <c r="E79" s="74"/>
      <c r="F79" s="74"/>
      <c r="G79" s="75"/>
      <c r="H79" s="75"/>
      <c r="I79" s="75"/>
      <c r="J79" s="75"/>
      <c r="K79" s="75"/>
      <c r="L79" s="75"/>
      <c r="M79" s="75"/>
      <c r="N79" s="66"/>
      <c r="O79" s="43" t="s">
        <v>125</v>
      </c>
      <c r="P79" s="24" t="s">
        <v>96</v>
      </c>
      <c r="Q79" s="22" t="s">
        <v>179</v>
      </c>
    </row>
    <row r="80" spans="1:17" ht="25.5" x14ac:dyDescent="0.25">
      <c r="A80" s="88" t="s">
        <v>180</v>
      </c>
      <c r="B80" s="10" t="s">
        <v>235</v>
      </c>
      <c r="C80" s="38"/>
      <c r="D80" s="74"/>
      <c r="E80" s="74"/>
      <c r="F80" s="74"/>
      <c r="G80" s="75"/>
      <c r="H80" s="75"/>
      <c r="I80" s="75"/>
      <c r="J80" s="75"/>
      <c r="K80" s="75"/>
      <c r="L80" s="75"/>
      <c r="M80" s="75"/>
      <c r="N80" s="66"/>
      <c r="O80" s="43" t="s">
        <v>238</v>
      </c>
      <c r="P80" s="24" t="s">
        <v>96</v>
      </c>
      <c r="Q80" s="22" t="s">
        <v>181</v>
      </c>
    </row>
    <row r="81" spans="1:17" x14ac:dyDescent="0.25">
      <c r="A81" s="88"/>
      <c r="B81" s="10"/>
      <c r="C81" s="10"/>
      <c r="D81" s="40"/>
      <c r="E81" s="40"/>
      <c r="F81" s="40"/>
      <c r="G81" s="40"/>
      <c r="H81" s="40"/>
      <c r="I81" s="40"/>
      <c r="J81" s="40"/>
      <c r="K81" s="40"/>
      <c r="L81" s="40"/>
      <c r="M81" s="40"/>
      <c r="N81" s="40"/>
    </row>
    <row r="82" spans="1:17" x14ac:dyDescent="0.25">
      <c r="A82" s="86" t="s">
        <v>229</v>
      </c>
      <c r="B82" s="86"/>
      <c r="C82" s="41"/>
      <c r="D82" s="42"/>
      <c r="E82" s="42"/>
      <c r="F82" s="42"/>
      <c r="G82" s="42"/>
      <c r="H82" s="42"/>
      <c r="I82" s="42"/>
      <c r="J82" s="42"/>
      <c r="K82" s="42"/>
      <c r="L82" s="42"/>
      <c r="M82" s="42"/>
      <c r="N82" s="42"/>
      <c r="O82" s="41"/>
      <c r="P82" s="41"/>
      <c r="Q82" s="41"/>
    </row>
    <row r="83" spans="1:17" ht="17.100000000000001" customHeight="1" x14ac:dyDescent="0.25">
      <c r="A83" s="131" t="s">
        <v>182</v>
      </c>
      <c r="B83" s="92" t="s">
        <v>308</v>
      </c>
      <c r="C83" s="39"/>
      <c r="D83" s="75"/>
      <c r="E83" s="75"/>
      <c r="F83" s="75"/>
      <c r="G83" s="75"/>
      <c r="H83" s="75"/>
      <c r="I83" s="75"/>
      <c r="J83" s="75"/>
      <c r="K83" s="75"/>
      <c r="L83" s="75"/>
      <c r="M83" s="75"/>
      <c r="N83" s="99"/>
      <c r="O83" s="126" t="s">
        <v>139</v>
      </c>
      <c r="P83" s="127" t="s">
        <v>96</v>
      </c>
      <c r="Q83" s="128" t="s">
        <v>183</v>
      </c>
    </row>
    <row r="84" spans="1:17" x14ac:dyDescent="0.25">
      <c r="A84" s="130"/>
      <c r="B84" s="92" t="s">
        <v>309</v>
      </c>
      <c r="C84" s="39"/>
      <c r="D84" s="74"/>
      <c r="E84" s="74"/>
      <c r="F84" s="74"/>
      <c r="G84" s="75"/>
      <c r="H84" s="75"/>
      <c r="I84" s="75"/>
      <c r="J84" s="75"/>
      <c r="K84" s="75"/>
      <c r="L84" s="75"/>
      <c r="M84" s="75"/>
      <c r="N84" s="75"/>
      <c r="O84" s="123"/>
      <c r="P84" s="124"/>
      <c r="Q84" s="125"/>
    </row>
    <row r="85" spans="1:17" x14ac:dyDescent="0.25">
      <c r="A85" s="88" t="s">
        <v>184</v>
      </c>
      <c r="B85" s="92"/>
      <c r="C85" s="44"/>
      <c r="D85" s="76" t="str">
        <f>IF(AND($C$12="OVC-HEV",NOT(ISBLANK(D83)),NOT(ISBLANK(D54))),D83/D54,IF(AND($C$12&lt;&gt;"OVC-HEV",NOT(ISBLANK(D84)),NOT(ISBLANK(D55))),D84/D55,""))</f>
        <v/>
      </c>
      <c r="E85" s="76" t="str">
        <f t="shared" ref="E85:J85" si="0">IF(AND($C$12="OVC-HEV",NOT(ISBLANK(E83)),NOT(ISBLANK(E54))),E83/E54,IF(AND($C$12&lt;&gt;"OVC-HEV",NOT(ISBLANK(E84)),NOT(ISBLANK(E55))),E84/E55,""))</f>
        <v/>
      </c>
      <c r="F85" s="76" t="str">
        <f>IF(AND($C$12="OVC-HEV",NOT(ISBLANK(F83)),NOT(ISBLANK(F54))),F83/F54,IF(AND($C$12&lt;&gt;"OVC-HEV",NOT(ISBLANK(F84)),NOT(ISBLANK(F55))),F84/F55,""))</f>
        <v/>
      </c>
      <c r="G85" s="76" t="str">
        <f t="shared" si="0"/>
        <v/>
      </c>
      <c r="H85" s="76" t="str">
        <f t="shared" si="0"/>
        <v/>
      </c>
      <c r="I85" s="76" t="str">
        <f t="shared" si="0"/>
        <v/>
      </c>
      <c r="J85" s="76" t="str">
        <f t="shared" si="0"/>
        <v/>
      </c>
      <c r="K85" s="76" t="str">
        <f t="shared" ref="K85" si="1">IF(AND($C$12="OVC-HEV",NOT(ISBLANK(K83)),NOT(ISBLANK(K54))),K83/K54,IF(AND($C$12&lt;&gt;"OVC-HEV",NOT(ISBLANK(K84)),NOT(ISBLANK(K55))),K84/K55,""))</f>
        <v/>
      </c>
      <c r="L85" s="76" t="str">
        <f t="shared" ref="L85" si="2">IF(AND($C$12="OVC-HEV",NOT(ISBLANK(L83)),NOT(ISBLANK(L54))),L83/L54,IF(AND($C$12&lt;&gt;"OVC-HEV",NOT(ISBLANK(L84)),NOT(ISBLANK(L55))),L84/L55,""))</f>
        <v/>
      </c>
      <c r="M85" s="76" t="str">
        <f t="shared" ref="M85" si="3">IF(AND($C$12="OVC-HEV",NOT(ISBLANK(M83)),NOT(ISBLANK(M54))),M83/M54,IF(AND($C$12&lt;&gt;"OVC-HEV",NOT(ISBLANK(M84)),NOT(ISBLANK(M55))),M84/M55,""))</f>
        <v/>
      </c>
      <c r="N85" s="76" t="str">
        <f t="shared" ref="N85" si="4">IF(AND($C$12="OVC-HEV",NOT(ISBLANK(N83)),NOT(ISBLANK(N54))),N83/N54,IF(AND($C$12&lt;&gt;"OVC-HEV",NOT(ISBLANK(N84)),NOT(ISBLANK(N55))),N84/N55,""))</f>
        <v/>
      </c>
      <c r="O85" s="33"/>
      <c r="P85" s="25"/>
      <c r="Q85" s="22" t="s">
        <v>185</v>
      </c>
    </row>
    <row r="86" spans="1:17" ht="18" x14ac:dyDescent="0.25">
      <c r="A86" s="88" t="s">
        <v>73</v>
      </c>
      <c r="B86" s="92"/>
      <c r="C86" s="38"/>
      <c r="D86" s="112"/>
      <c r="E86" s="112"/>
      <c r="F86" s="76" t="str">
        <f>IF(COUNTBLANK(D85:F85)=0, AVERAGE(D85:F85), "")</f>
        <v/>
      </c>
      <c r="G86" s="76" t="str">
        <f>IF(COUNTBLANK(D85:G85)=0, AVERAGE(D85:G85), "")</f>
        <v/>
      </c>
      <c r="H86" s="76" t="str">
        <f>IF(COUNTBLANK(D85:H85)=0, AVERAGE(D85:H85), "")</f>
        <v/>
      </c>
      <c r="I86" s="76" t="str">
        <f>IF(COUNTBLANK(D85:I85)=0, AVERAGE(D85:I85), "")</f>
        <v/>
      </c>
      <c r="J86" s="76" t="str">
        <f>IF(COUNTBLANK(D85:J85)=0, AVERAGE(D85:J85), "")</f>
        <v/>
      </c>
      <c r="K86" s="76" t="str">
        <f>IF(COUNTBLANK(D85:K85)=0, AVERAGE(D85:K85), "")</f>
        <v/>
      </c>
      <c r="L86" s="76" t="str">
        <f>IF(COUNTBLANK(D85:L85)=0, AVERAGE(D85:L85), "")</f>
        <v/>
      </c>
      <c r="M86" s="76" t="str">
        <f>IF(COUNTBLANK(D85:M85)=0, AVERAGE(D85:M85), "")</f>
        <v/>
      </c>
      <c r="N86" s="67"/>
      <c r="O86" s="33"/>
      <c r="P86" s="25"/>
      <c r="Q86" s="22" t="s">
        <v>220</v>
      </c>
    </row>
    <row r="87" spans="1:17" x14ac:dyDescent="0.25">
      <c r="A87" s="88" t="s">
        <v>76</v>
      </c>
      <c r="B87" s="92"/>
      <c r="C87" s="38"/>
      <c r="D87" s="112"/>
      <c r="E87" s="112"/>
      <c r="F87" s="113" t="str">
        <f>IF(COUNTBLANK(D85:F85)=0, STDEV(D85:F85), "")</f>
        <v/>
      </c>
      <c r="G87" s="113" t="str">
        <f>IF(COUNTBLANK(D85:G85)=0, STDEV(D85:G85), "")</f>
        <v/>
      </c>
      <c r="H87" s="113" t="str">
        <f>IF(COUNTBLANK(D85:H85)=0, STDEV(D85:H85), "")</f>
        <v/>
      </c>
      <c r="I87" s="113" t="str">
        <f>IF(COUNTBLANK(D85:I85)=0, STDEV(D85:I85), "")</f>
        <v/>
      </c>
      <c r="J87" s="113" t="str">
        <f>IF(COUNTBLANK(D85:J85)=0, STDEV(D85:J85), "")</f>
        <v/>
      </c>
      <c r="K87" s="113" t="str">
        <f>IF(COUNTBLANK(D85:K85)=0, STDEV(D85:K85), "")</f>
        <v/>
      </c>
      <c r="L87" s="113" t="str">
        <f>IF(COUNTBLANK(D85:L85)=0, STDEV(D85:L85), "")</f>
        <v/>
      </c>
      <c r="M87" s="113" t="str">
        <f>IF(COUNTBLANK(D85:M85)=0, STDEV(D85:M85), "")</f>
        <v/>
      </c>
      <c r="N87" s="68"/>
      <c r="O87" s="33"/>
      <c r="P87" s="25"/>
      <c r="Q87" s="22" t="s">
        <v>77</v>
      </c>
    </row>
    <row r="88" spans="1:17" x14ac:dyDescent="0.25">
      <c r="A88" s="88" t="s">
        <v>186</v>
      </c>
      <c r="B88" s="10" t="s">
        <v>265</v>
      </c>
      <c r="C88" s="38"/>
      <c r="D88" s="114"/>
      <c r="E88" s="114"/>
      <c r="F88" s="115" t="str">
        <f>IF(F86="","",IF(F86&lt;=C26-2.2655*F87, "PASS", IF(F86&gt;C26+ MAX(1.1062 * F87, 0.02), "FAIL", "CONTINUE")))</f>
        <v/>
      </c>
      <c r="G88" s="116" t="str">
        <f>IF(G86="","",IF(G86&lt;=C26-1.5093*G87, "PASS", IF(G86&gt;C26+0.597*G87, "FAIL", "CONTINUE")))</f>
        <v/>
      </c>
      <c r="H88" s="116" t="str">
        <f>IF(H86="","",IF(H86&lt;=C26-1.123*H87, "PASS", IF(H86&gt;C26+0.3737*H87, "FAIL", "CONTINUE")))</f>
        <v/>
      </c>
      <c r="I88" s="116" t="str">
        <f>IF(I86="","",IF(I86&lt;=C26-0.8196*I87, "PASS", IF(I86&gt;C26+0.243*I87, "FAIL", "CONTINUE")))</f>
        <v/>
      </c>
      <c r="J88" s="116" t="str">
        <f>IF(J86="","",IF(J86&lt;=C26-0.5944*J87, "PASS", IF(J86&gt;C26+0.1548*J87, "FAIL", "CONTINUE")))</f>
        <v/>
      </c>
      <c r="K88" s="116" t="str">
        <f>IF(K86="","",IF(K86&lt;=C26-0.3866*K87, "PASS", IF(K86&gt;C26+0.0902*K87, "FAIL", "CONTINUE")))</f>
        <v/>
      </c>
      <c r="L88" s="116" t="str">
        <f>IF(L86="","",IF(L86&lt;=C26-0.1873*L87, "PASS", IF(L86&gt;C26+0.0402*L87, "FAIL", "CONTINUE")))</f>
        <v/>
      </c>
      <c r="M88" s="116" t="str">
        <f>IF(M86="","",IF(M86&lt;=C26, "PASS", "FAIL"))</f>
        <v/>
      </c>
      <c r="N88" s="69"/>
      <c r="Q88" s="22" t="s">
        <v>187</v>
      </c>
    </row>
  </sheetData>
  <sheetProtection sheet="1" objects="1" scenarios="1"/>
  <protectedRanges>
    <protectedRange algorithmName="SHA-512" hashValue="d/UKRfbIVAiRsjJq5q8ujB2YZcmL0vZ75gzz+aPHl5vHYMalOfL4b5kB7QZJWGl0W20i6Ysb+/B6jKh6UuOb5Q==" saltValue="z9iA+ARL1kcOh9kgiAgJwQ==" spinCount="100000" sqref="F86:N87" name="Range1_2"/>
    <protectedRange algorithmName="SHA-512" hashValue="d/UKRfbIVAiRsjJq5q8ujB2YZcmL0vZ75gzz+aPHl5vHYMalOfL4b5kB7QZJWGl0W20i6Ysb+/B6jKh6UuOb5Q==" saltValue="z9iA+ARL1kcOh9kgiAgJwQ==" spinCount="100000" sqref="F88:N88" name="Range1_3"/>
  </protectedRanges>
  <mergeCells count="16">
    <mergeCell ref="R2:S2"/>
    <mergeCell ref="O54:O55"/>
    <mergeCell ref="P54:P55"/>
    <mergeCell ref="Q54:Q55"/>
    <mergeCell ref="O83:O84"/>
    <mergeCell ref="P83:P84"/>
    <mergeCell ref="Q83:Q84"/>
    <mergeCell ref="A2:Q2"/>
    <mergeCell ref="A41:A45"/>
    <mergeCell ref="A54:A55"/>
    <mergeCell ref="A83:A84"/>
    <mergeCell ref="O41:O45"/>
    <mergeCell ref="P41:P45"/>
    <mergeCell ref="Q41:Q45"/>
    <mergeCell ref="A15:A16"/>
    <mergeCell ref="A17:A18"/>
  </mergeCells>
  <conditionalFormatting sqref="C10">
    <cfRule type="expression" dxfId="61" priority="15" stopIfTrue="1">
      <formula>AND($C$8=1,OR($C$10=0,$C$10=1),$C$10&lt;&gt;"")</formula>
    </cfRule>
    <cfRule type="expression" dxfId="60" priority="16">
      <formula>AND($C$8=1,$C$10=2)</formula>
    </cfRule>
  </conditionalFormatting>
  <conditionalFormatting sqref="C21">
    <cfRule type="expression" dxfId="59" priority="13">
      <formula>OR($C$14="CVT",$C$14="planetary",$C$14="none")</formula>
    </cfRule>
    <cfRule type="expression" dxfId="58" priority="14">
      <formula>OR($C$14="automatic", $C$14="manual")</formula>
    </cfRule>
  </conditionalFormatting>
  <conditionalFormatting sqref="C31:C32">
    <cfRule type="expression" dxfId="57" priority="34">
      <formula>$C$28="FAIL"</formula>
    </cfRule>
  </conditionalFormatting>
  <conditionalFormatting sqref="D64:D66">
    <cfRule type="expression" dxfId="56" priority="25">
      <formula>OR($D$46="on-road coastdown", $D$46="on-road torque meter")</formula>
    </cfRule>
  </conditionalFormatting>
  <conditionalFormatting sqref="D54:F54 D83:F83">
    <cfRule type="expression" dxfId="55" priority="68">
      <formula>$C$12="OVC-HEV"</formula>
    </cfRule>
  </conditionalFormatting>
  <conditionalFormatting sqref="D55:M55 D84:M84">
    <cfRule type="expression" dxfId="54" priority="10">
      <formula>$C$12="OVC-HEV"</formula>
    </cfRule>
  </conditionalFormatting>
  <conditionalFormatting sqref="E64:E66">
    <cfRule type="expression" dxfId="53" priority="27">
      <formula>OR($E$46="on-road coastdown", $E$46="on-road torque meter")</formula>
    </cfRule>
  </conditionalFormatting>
  <conditionalFormatting sqref="F64:F66">
    <cfRule type="expression" dxfId="52" priority="24">
      <formula>OR($F$46="on-road coastdown", $F$46="on-road torque meter")</formula>
    </cfRule>
  </conditionalFormatting>
  <conditionalFormatting sqref="G49:G61">
    <cfRule type="expression" dxfId="51" priority="11">
      <formula>$F$88="continue"</formula>
    </cfRule>
  </conditionalFormatting>
  <conditionalFormatting sqref="G64:G66">
    <cfRule type="expression" dxfId="50" priority="23">
      <formula>OR($G$46="on-road coastdown", $G$46="on-road torque meter")</formula>
    </cfRule>
  </conditionalFormatting>
  <conditionalFormatting sqref="G67:G73">
    <cfRule type="expression" dxfId="49" priority="67">
      <formula>$F$88="continue"</formula>
    </cfRule>
  </conditionalFormatting>
  <conditionalFormatting sqref="G76:G80">
    <cfRule type="expression" dxfId="48" priority="66">
      <formula>$F$88="continue"</formula>
    </cfRule>
  </conditionalFormatting>
  <conditionalFormatting sqref="G83:G84 G36:G46">
    <cfRule type="expression" dxfId="47" priority="69">
      <formula>$F$88="CONTINUE"</formula>
    </cfRule>
  </conditionalFormatting>
  <conditionalFormatting sqref="G54:M54 G83:M83">
    <cfRule type="expression" dxfId="46" priority="1">
      <formula>NOT($C$12="OVC-HEV")</formula>
    </cfRule>
  </conditionalFormatting>
  <conditionalFormatting sqref="H49:H61">
    <cfRule type="expression" dxfId="45" priority="31">
      <formula>$G$88="continue"</formula>
    </cfRule>
  </conditionalFormatting>
  <conditionalFormatting sqref="H64:H66">
    <cfRule type="expression" dxfId="44" priority="9">
      <formula>OR($H$46="on-road coastdown", $H$46="on-road torque meter")</formula>
    </cfRule>
  </conditionalFormatting>
  <conditionalFormatting sqref="H67:H73">
    <cfRule type="expression" dxfId="43" priority="63">
      <formula>$G$88="continue"</formula>
    </cfRule>
  </conditionalFormatting>
  <conditionalFormatting sqref="H76:H80">
    <cfRule type="expression" dxfId="42" priority="62">
      <formula>$G$88="continue"</formula>
    </cfRule>
  </conditionalFormatting>
  <conditionalFormatting sqref="H83:H84 H36:H46">
    <cfRule type="expression" dxfId="41" priority="65">
      <formula>$G$88="continue"</formula>
    </cfRule>
  </conditionalFormatting>
  <conditionalFormatting sqref="I49:I61">
    <cfRule type="expression" dxfId="40" priority="60">
      <formula>$H$88="continue"</formula>
    </cfRule>
  </conditionalFormatting>
  <conditionalFormatting sqref="I64:I66">
    <cfRule type="expression" dxfId="39" priority="21">
      <formula>OR($I$46="on-road coastdown", $I$46="on-road torque meter")</formula>
    </cfRule>
  </conditionalFormatting>
  <conditionalFormatting sqref="I67:I73">
    <cfRule type="expression" dxfId="38" priority="59">
      <formula>$H$88="continue"</formula>
    </cfRule>
  </conditionalFormatting>
  <conditionalFormatting sqref="I76:I80">
    <cfRule type="expression" dxfId="37" priority="58">
      <formula>$H$88="continue"</formula>
    </cfRule>
  </conditionalFormatting>
  <conditionalFormatting sqref="I83:I84 I36:I46">
    <cfRule type="expression" dxfId="36" priority="61">
      <formula>$H$88="continue"</formula>
    </cfRule>
  </conditionalFormatting>
  <conditionalFormatting sqref="J49:J61">
    <cfRule type="expression" dxfId="35" priority="56">
      <formula>$I$88="continue"</formula>
    </cfRule>
  </conditionalFormatting>
  <conditionalFormatting sqref="J64:J66">
    <cfRule type="expression" dxfId="34" priority="8">
      <formula>OR($J$46="on-road coastdown", $J$46="on-road torque meter")</formula>
    </cfRule>
  </conditionalFormatting>
  <conditionalFormatting sqref="J67:J73">
    <cfRule type="expression" dxfId="33" priority="55">
      <formula>$I$88="continue"</formula>
    </cfRule>
  </conditionalFormatting>
  <conditionalFormatting sqref="J76:J80">
    <cfRule type="expression" dxfId="32" priority="54">
      <formula>$I$88="continue"</formula>
    </cfRule>
  </conditionalFormatting>
  <conditionalFormatting sqref="J83:J84 J36:J46">
    <cfRule type="expression" dxfId="31" priority="57">
      <formula>$I$88="continue"</formula>
    </cfRule>
  </conditionalFormatting>
  <conditionalFormatting sqref="K49:K61">
    <cfRule type="expression" dxfId="30" priority="44">
      <formula>$J$88="continue"</formula>
    </cfRule>
  </conditionalFormatting>
  <conditionalFormatting sqref="K64:K66">
    <cfRule type="expression" dxfId="29" priority="19">
      <formula>OR($K$46="on-road coastdown", $K$46="on-road torque meter")</formula>
    </cfRule>
  </conditionalFormatting>
  <conditionalFormatting sqref="K67:K73">
    <cfRule type="expression" dxfId="28" priority="43">
      <formula>$J$88="continue"</formula>
    </cfRule>
  </conditionalFormatting>
  <conditionalFormatting sqref="K76:K80">
    <cfRule type="expression" dxfId="27" priority="42">
      <formula>$J$88="continue"</formula>
    </cfRule>
  </conditionalFormatting>
  <conditionalFormatting sqref="K83:K84 K36:K46">
    <cfRule type="expression" dxfId="26" priority="53">
      <formula>$J$88="continue"</formula>
    </cfRule>
  </conditionalFormatting>
  <conditionalFormatting sqref="L49:L61">
    <cfRule type="expression" dxfId="25" priority="50">
      <formula>$K$88="continue"</formula>
    </cfRule>
  </conditionalFormatting>
  <conditionalFormatting sqref="L64:L66">
    <cfRule type="expression" dxfId="24" priority="18">
      <formula>OR($L$46="on-road coastdown", $L$46="on-road torque meter")</formula>
    </cfRule>
  </conditionalFormatting>
  <conditionalFormatting sqref="L67:L73">
    <cfRule type="expression" dxfId="23" priority="49">
      <formula>$K$88="continue"</formula>
    </cfRule>
  </conditionalFormatting>
  <conditionalFormatting sqref="L76:L80">
    <cfRule type="expression" dxfId="22" priority="48">
      <formula>$K$88="continue"</formula>
    </cfRule>
  </conditionalFormatting>
  <conditionalFormatting sqref="L83:L84 L36:L46">
    <cfRule type="expression" dxfId="21" priority="52">
      <formula>$K$88="continue"</formula>
    </cfRule>
  </conditionalFormatting>
  <conditionalFormatting sqref="M83">
    <cfRule type="expression" dxfId="20" priority="12">
      <formula>$L$88="continue"</formula>
    </cfRule>
  </conditionalFormatting>
  <conditionalFormatting sqref="M49:N61">
    <cfRule type="expression" dxfId="19" priority="47">
      <formula>$L$88="continue"</formula>
    </cfRule>
  </conditionalFormatting>
  <conditionalFormatting sqref="M64:N66">
    <cfRule type="expression" dxfId="18" priority="17">
      <formula>OR($M$46="on-road coastdown", $M$46="on-road torque meter")</formula>
    </cfRule>
  </conditionalFormatting>
  <conditionalFormatting sqref="M67:N73">
    <cfRule type="expression" dxfId="17" priority="46">
      <formula>$L$88="continue"</formula>
    </cfRule>
  </conditionalFormatting>
  <conditionalFormatting sqref="M76:N80">
    <cfRule type="expression" dxfId="16" priority="45">
      <formula>$L$88="continue"</formula>
    </cfRule>
  </conditionalFormatting>
  <conditionalFormatting sqref="M84:N84 M36:N46">
    <cfRule type="expression" dxfId="15" priority="51">
      <formula>$L$88="continue"</formula>
    </cfRule>
  </conditionalFormatting>
  <dataValidations count="68">
    <dataValidation type="list" allowBlank="1" showInputMessage="1" showErrorMessage="1" sqref="C12">
      <formula1>"Pure ICE,NOVC-HEV,OVC-HEV"</formula1>
    </dataValidation>
    <dataValidation type="list" allowBlank="1" showInputMessage="1" showErrorMessage="1" sqref="C12">
      <formula1>"Pure ICE,NOVC-HEV,OVC-HEV,"</formula1>
    </dataValidation>
    <dataValidation type="list" allowBlank="1" showInputMessage="1" showErrorMessage="1" sqref="C13">
      <formula1>"diesel,gasoline,LPG,NG,ethanol,methanol,biodiesel,propane,"</formula1>
    </dataValidation>
    <dataValidation type="list" allowBlank="1" showInputMessage="1" showErrorMessage="1" sqref="C14">
      <formula1>"automatic,manual,CVT,planetary,none"</formula1>
    </dataValidation>
    <dataValidation type="custom" allowBlank="1" showInputMessage="1" showErrorMessage="1" sqref="C8">
      <formula1>AND(ISNUMBER(C8), C8&gt;=1, C8&lt;=99, LEN(TEXT(C8, "00"))=2)</formula1>
    </dataValidation>
    <dataValidation type="custom" allowBlank="1" showInputMessage="1" showErrorMessage="1" sqref="H80:N80">
      <formula1>G88="CONTINUE"</formula1>
    </dataValidation>
    <dataValidation type="custom" allowBlank="1" showInputMessage="1" showErrorMessage="1" sqref="H79:N79">
      <formula1>G88="CONTINUE"</formula1>
    </dataValidation>
    <dataValidation type="custom" allowBlank="1" showInputMessage="1" showErrorMessage="1" sqref="H78:N78">
      <formula1>G88="CONTINUE"</formula1>
    </dataValidation>
    <dataValidation type="custom" allowBlank="1" showInputMessage="1" showErrorMessage="1" sqref="H77:N77">
      <formula1>G88="CONTINUE"</formula1>
    </dataValidation>
    <dataValidation type="custom" allowBlank="1" showInputMessage="1" showErrorMessage="1" sqref="H69:N69">
      <formula1>G88="CONTINUE"</formula1>
    </dataValidation>
    <dataValidation type="custom" allowBlank="1" showInputMessage="1" showErrorMessage="1" sqref="H68:N68">
      <formula1>G88="CONTINUE"</formula1>
    </dataValidation>
    <dataValidation type="custom" allowBlank="1" showInputMessage="1" showErrorMessage="1" sqref="H67:N67">
      <formula1>G88="CONTINUE"</formula1>
    </dataValidation>
    <dataValidation type="custom" allowBlank="1" showInputMessage="1" showErrorMessage="1" sqref="H57:N57">
      <formula1>G88="CONTINUE"</formula1>
    </dataValidation>
    <dataValidation type="custom" allowBlank="1" showInputMessage="1" showErrorMessage="1" sqref="H56:N56">
      <formula1>G88="CONTINUE"</formula1>
    </dataValidation>
    <dataValidation type="custom" allowBlank="1" showInputMessage="1" showErrorMessage="1" sqref="H55:N55">
      <formula1>G88="CONTINUE"</formula1>
    </dataValidation>
    <dataValidation type="custom" allowBlank="1" showInputMessage="1" showErrorMessage="1" sqref="H53:N54">
      <formula1>G88="CONTINUE"</formula1>
    </dataValidation>
    <dataValidation type="custom" allowBlank="1" showInputMessage="1" showErrorMessage="1" sqref="H52:N52">
      <formula1>G88="CONTINUE"</formula1>
    </dataValidation>
    <dataValidation type="custom" allowBlank="1" showInputMessage="1" showErrorMessage="1" sqref="H51:N51">
      <formula1>G88="CONTINUE"</formula1>
    </dataValidation>
    <dataValidation type="custom" allowBlank="1" showInputMessage="1" showErrorMessage="1" sqref="H50:N50">
      <formula1>G88="CONTINUE"</formula1>
    </dataValidation>
    <dataValidation type="custom" allowBlank="1" showInputMessage="1" showErrorMessage="1" sqref="H49:N49">
      <formula1>G88="CONTINUE"</formula1>
    </dataValidation>
    <dataValidation type="custom" allowBlank="1" showInputMessage="1" showErrorMessage="1" sqref="H45:N45">
      <formula1>G88="CONTINUE"</formula1>
    </dataValidation>
    <dataValidation type="custom" allowBlank="1" showInputMessage="1" showErrorMessage="1" sqref="N39">
      <formula1>M88="CONTINUE"</formula1>
    </dataValidation>
    <dataValidation type="custom" allowBlank="1" showInputMessage="1" showErrorMessage="1" sqref="H38:N38">
      <formula1>G88="CONTINUE"</formula1>
    </dataValidation>
    <dataValidation type="custom" allowBlank="1" showInputMessage="1" showErrorMessage="1" sqref="H37:N37">
      <formula1>G88="CONTINUE"</formula1>
    </dataValidation>
    <dataValidation type="custom" allowBlank="1" showInputMessage="1" showErrorMessage="1" sqref="H36:N36">
      <formula1>G88="CONTINUE"</formula1>
    </dataValidation>
    <dataValidation type="custom" showInputMessage="1" showErrorMessage="1" sqref="G80">
      <formula1>F88="CONTINUE"</formula1>
    </dataValidation>
    <dataValidation type="custom" showInputMessage="1" showErrorMessage="1" sqref="G79">
      <formula1>F88="CONTINUE"</formula1>
    </dataValidation>
    <dataValidation type="custom" showInputMessage="1" showErrorMessage="1" sqref="G78">
      <formula1>F88="CONTINUE"</formula1>
    </dataValidation>
    <dataValidation type="custom" showInputMessage="1" showErrorMessage="1" sqref="G69">
      <formula1>F88="CONTINUE"</formula1>
    </dataValidation>
    <dataValidation type="custom" showInputMessage="1" showErrorMessage="1" sqref="G68">
      <formula1>F88="CONTINUE"</formula1>
    </dataValidation>
    <dataValidation type="custom" showInputMessage="1" showErrorMessage="1" sqref="G67">
      <formula1>F88="CONTINUE"</formula1>
    </dataValidation>
    <dataValidation type="custom" showInputMessage="1" showErrorMessage="1" sqref="G66:N66">
      <formula1>F88="CONTINUE"</formula1>
    </dataValidation>
    <dataValidation type="custom" showInputMessage="1" showErrorMessage="1" sqref="G65:N65">
      <formula1>F88="CONTINUE"</formula1>
    </dataValidation>
    <dataValidation type="custom" showInputMessage="1" showErrorMessage="1" sqref="G57">
      <formula1>F88="CONTINUE"</formula1>
    </dataValidation>
    <dataValidation type="custom" showInputMessage="1" showErrorMessage="1" sqref="G56">
      <formula1>F88="CONTINUE"</formula1>
    </dataValidation>
    <dataValidation type="custom" showInputMessage="1" showErrorMessage="1" sqref="G55">
      <formula1>F88="CONTINUE"</formula1>
    </dataValidation>
    <dataValidation type="custom" showInputMessage="1" showErrorMessage="1" sqref="G53">
      <formula1>F88="CONTINUE"</formula1>
    </dataValidation>
    <dataValidation type="custom" showInputMessage="1" showErrorMessage="1" sqref="G52">
      <formula1>F88="CONTINUE"</formula1>
    </dataValidation>
    <dataValidation type="custom" showInputMessage="1" showErrorMessage="1" sqref="G51">
      <formula1>F88="CONTINUE"</formula1>
    </dataValidation>
    <dataValidation type="custom" showInputMessage="1" showErrorMessage="1" sqref="G50">
      <formula1>F88="CONTINUE"</formula1>
    </dataValidation>
    <dataValidation type="custom" showInputMessage="1" showErrorMessage="1" sqref="G45">
      <formula1>F88="CONTINUE"</formula1>
    </dataValidation>
    <dataValidation type="custom" showInputMessage="1" showErrorMessage="1" sqref="G42 G40">
      <formula1>F86="CONTINUE"</formula1>
    </dataValidation>
    <dataValidation type="list" showInputMessage="1" showErrorMessage="1" sqref="G39">
      <formula1>"M1,N1"</formula1>
    </dataValidation>
    <dataValidation type="custom" showInputMessage="1" showErrorMessage="1" sqref="G38">
      <formula1>F88="CONTINUE"</formula1>
    </dataValidation>
    <dataValidation type="custom" showInputMessage="1" showErrorMessage="1" sqref="G37">
      <formula1>F88="CONTINUE"</formula1>
    </dataValidation>
    <dataValidation type="custom" showInputMessage="1" showErrorMessage="1" sqref="G77">
      <formula1>F88="CONTINUE"</formula1>
    </dataValidation>
    <dataValidation type="custom" allowBlank="1" showInputMessage="1" showErrorMessage="1" sqref="G84:N84">
      <formula1>F88="CONTINUE"</formula1>
    </dataValidation>
    <dataValidation type="custom" allowBlank="1" showInputMessage="1" showErrorMessage="1" sqref="G76:N76">
      <formula1>F88="CONTINUE"</formula1>
    </dataValidation>
    <dataValidation type="custom" showInputMessage="1" showErrorMessage="1" sqref="G49">
      <formula1>F88="CONTINUE"</formula1>
    </dataValidation>
    <dataValidation type="custom" showInputMessage="1" showErrorMessage="1" sqref="G36">
      <formula1>F88="CONTINUE"</formula1>
    </dataValidation>
    <dataValidation type="list" allowBlank="1" showInputMessage="1" showErrorMessage="1" sqref="D58:N59 D70:N71">
      <formula1>"A,B,C,D,E"</formula1>
    </dataValidation>
    <dataValidation type="list" allowBlank="1" showInputMessage="1" sqref="D60:F61 D72:F73">
      <formula1>"C1,C2,C3"</formula1>
    </dataValidation>
    <dataValidation type="list" allowBlank="1" showInputMessage="1" showErrorMessage="1" sqref="G60:N61 G72:N73">
      <formula1>"C1,C2,C3"</formula1>
    </dataValidation>
    <dataValidation type="list" allowBlank="1" showInputMessage="1" showErrorMessage="1" sqref="N46">
      <formula1>"On-road coastdown, on-road torque meter, wind tunnel-flat belt, wind tunnel-chassis dynamometer"</formula1>
    </dataValidation>
    <dataValidation type="list" allowBlank="1" showInputMessage="1" showErrorMessage="1" sqref="D46:M46">
      <formula1>"on-road coastdown, on-road torque meter, wind tunnel-flat belt, wind tunnel-chassis dynamometer"</formula1>
    </dataValidation>
    <dataValidation type="list" allowBlank="1" showInputMessage="1" showErrorMessage="1" sqref="D39:F39">
      <formula1>"M1, N1"</formula1>
    </dataValidation>
    <dataValidation type="list" allowBlank="1" showInputMessage="1" showErrorMessage="1" sqref="H39:M39">
      <formula1>"M1,N1"</formula1>
    </dataValidation>
    <dataValidation type="custom" showInputMessage="1" showErrorMessage="1" sqref="G54">
      <formula1>F88="CONTINUE"</formula1>
    </dataValidation>
    <dataValidation type="custom" allowBlank="1" showInputMessage="1" showErrorMessage="1" sqref="G83:M83">
      <formula1>F88="CONTINUE"</formula1>
    </dataValidation>
    <dataValidation type="custom" allowBlank="1" showInputMessage="1" showErrorMessage="1" sqref="H41:M41">
      <formula1>G88="CONTINUE"</formula1>
    </dataValidation>
    <dataValidation type="custom" allowBlank="1" showInputMessage="1" showErrorMessage="1" sqref="H42:M42">
      <formula1>G88="CONTINUE"</formula1>
    </dataValidation>
    <dataValidation type="custom" allowBlank="1" showInputMessage="1" showErrorMessage="1" sqref="H43:M43">
      <formula1>G88="CONTINUE"</formula1>
    </dataValidation>
    <dataValidation type="custom" allowBlank="1" showInputMessage="1" showErrorMessage="1" sqref="H44:M44">
      <formula1>G88="CONTINUE"</formula1>
    </dataValidation>
    <dataValidation type="custom" showInputMessage="1" showErrorMessage="1" sqref="G43">
      <formula1>F88="CONTINUE"</formula1>
    </dataValidation>
    <dataValidation type="custom" showInputMessage="1" showErrorMessage="1" sqref="G44">
      <formula1>F88="CONTINUE"</formula1>
    </dataValidation>
    <dataValidation type="custom" allowBlank="1" showInputMessage="1" showErrorMessage="1" sqref="N41:N44 H40:N40">
      <formula1>G88="CONTINUE"</formula1>
    </dataValidation>
    <dataValidation type="custom" showInputMessage="1" showErrorMessage="1" sqref="G41">
      <formula1>F88="CONTINUE"</formula1>
    </dataValidation>
    <dataValidation type="list" allowBlank="1" showInputMessage="1" showErrorMessage="1" sqref="C7">
      <formula1>$R$4:$R$30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38"/>
  <sheetViews>
    <sheetView showRuler="0" workbookViewId="0">
      <pane ySplit="1" topLeftCell="A2" activePane="bottomLeft" state="frozen"/>
      <selection pane="bottomLeft" activeCell="A3" sqref="A3"/>
    </sheetView>
  </sheetViews>
  <sheetFormatPr defaultColWidth="8.7109375" defaultRowHeight="15" x14ac:dyDescent="0.25"/>
  <cols>
    <col min="1" max="1" width="25" style="83" bestFit="1" customWidth="1"/>
  </cols>
  <sheetData>
    <row r="1" spans="1:1" ht="18" customHeight="1" x14ac:dyDescent="0.25">
      <c r="A1" s="79" t="s">
        <v>65</v>
      </c>
    </row>
    <row r="2" spans="1:1" ht="18" customHeight="1" thickBot="1" x14ac:dyDescent="0.3">
      <c r="A2" s="100" t="s">
        <v>237</v>
      </c>
    </row>
    <row r="3" spans="1:1" x14ac:dyDescent="0.25">
      <c r="A3" s="80"/>
    </row>
    <row r="4" spans="1:1" x14ac:dyDescent="0.25">
      <c r="A4" s="81"/>
    </row>
    <row r="5" spans="1:1" x14ac:dyDescent="0.25">
      <c r="A5" s="81"/>
    </row>
    <row r="6" spans="1:1" x14ac:dyDescent="0.25">
      <c r="A6" s="81"/>
    </row>
    <row r="7" spans="1:1" x14ac:dyDescent="0.25">
      <c r="A7" s="81"/>
    </row>
    <row r="8" spans="1:1" x14ac:dyDescent="0.25">
      <c r="A8" s="81"/>
    </row>
    <row r="9" spans="1:1" x14ac:dyDescent="0.25">
      <c r="A9" s="81"/>
    </row>
    <row r="10" spans="1:1" x14ac:dyDescent="0.25">
      <c r="A10" s="81"/>
    </row>
    <row r="11" spans="1:1" x14ac:dyDescent="0.25">
      <c r="A11" s="81"/>
    </row>
    <row r="12" spans="1:1" x14ac:dyDescent="0.25">
      <c r="A12" s="81"/>
    </row>
    <row r="13" spans="1:1" x14ac:dyDescent="0.25">
      <c r="A13" s="81"/>
    </row>
    <row r="14" spans="1:1" x14ac:dyDescent="0.25">
      <c r="A14" s="81"/>
    </row>
    <row r="15" spans="1:1" x14ac:dyDescent="0.25">
      <c r="A15" s="81"/>
    </row>
    <row r="16" spans="1:1" x14ac:dyDescent="0.25">
      <c r="A16" s="81"/>
    </row>
    <row r="17" spans="1:1" x14ac:dyDescent="0.25">
      <c r="A17" s="81"/>
    </row>
    <row r="18" spans="1:1" x14ac:dyDescent="0.25">
      <c r="A18" s="81"/>
    </row>
    <row r="19" spans="1:1" x14ac:dyDescent="0.25">
      <c r="A19" s="81"/>
    </row>
    <row r="20" spans="1:1" x14ac:dyDescent="0.25">
      <c r="A20" s="81"/>
    </row>
    <row r="21" spans="1:1" x14ac:dyDescent="0.25">
      <c r="A21" s="81"/>
    </row>
    <row r="22" spans="1:1" x14ac:dyDescent="0.25">
      <c r="A22" s="81"/>
    </row>
    <row r="23" spans="1:1" x14ac:dyDescent="0.25">
      <c r="A23" s="81"/>
    </row>
    <row r="24" spans="1:1" x14ac:dyDescent="0.25">
      <c r="A24" s="81"/>
    </row>
    <row r="25" spans="1:1" x14ac:dyDescent="0.25">
      <c r="A25" s="81"/>
    </row>
    <row r="26" spans="1:1" x14ac:dyDescent="0.25">
      <c r="A26" s="81"/>
    </row>
    <row r="27" spans="1:1" x14ac:dyDescent="0.25">
      <c r="A27" s="81"/>
    </row>
    <row r="28" spans="1:1" x14ac:dyDescent="0.25">
      <c r="A28" s="81"/>
    </row>
    <row r="29" spans="1:1" x14ac:dyDescent="0.25">
      <c r="A29" s="81"/>
    </row>
    <row r="30" spans="1:1" x14ac:dyDescent="0.25">
      <c r="A30" s="81"/>
    </row>
    <row r="31" spans="1:1" x14ac:dyDescent="0.25">
      <c r="A31" s="81"/>
    </row>
    <row r="32" spans="1:1" x14ac:dyDescent="0.25">
      <c r="A32" s="81"/>
    </row>
    <row r="33" spans="1:1" x14ac:dyDescent="0.25">
      <c r="A33" s="81"/>
    </row>
    <row r="34" spans="1:1" x14ac:dyDescent="0.25">
      <c r="A34" s="81"/>
    </row>
    <row r="35" spans="1:1" x14ac:dyDescent="0.25">
      <c r="A35" s="81"/>
    </row>
    <row r="36" spans="1:1" x14ac:dyDescent="0.25">
      <c r="A36" s="81"/>
    </row>
    <row r="37" spans="1:1" x14ac:dyDescent="0.25">
      <c r="A37" s="81"/>
    </row>
    <row r="38" spans="1:1" x14ac:dyDescent="0.25">
      <c r="A38" s="82"/>
    </row>
  </sheetData>
  <sheetProtection select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zoomScale="85" zoomScaleNormal="85" workbookViewId="0">
      <selection activeCell="C2" sqref="C2"/>
    </sheetView>
  </sheetViews>
  <sheetFormatPr defaultColWidth="8.85546875" defaultRowHeight="15" x14ac:dyDescent="0.25"/>
  <cols>
    <col min="1" max="1" width="72.42578125" bestFit="1" customWidth="1"/>
    <col min="2" max="2" width="26.85546875" bestFit="1" customWidth="1"/>
    <col min="3" max="5" width="11" bestFit="1" customWidth="1"/>
    <col min="12" max="12" width="8.7109375" customWidth="1"/>
    <col min="13" max="13" width="8.7109375" hidden="1" customWidth="1"/>
    <col min="14" max="14" width="11.85546875" bestFit="1" customWidth="1"/>
    <col min="16" max="16" width="44.42578125" customWidth="1"/>
  </cols>
  <sheetData>
    <row r="1" spans="1:16" ht="15.75" thickBot="1" x14ac:dyDescent="0.3">
      <c r="A1" s="4" t="s">
        <v>1</v>
      </c>
      <c r="B1" s="5" t="s">
        <v>2</v>
      </c>
      <c r="C1" s="6" t="s">
        <v>4</v>
      </c>
      <c r="D1" s="6" t="s">
        <v>5</v>
      </c>
      <c r="E1" s="6" t="s">
        <v>6</v>
      </c>
      <c r="F1" s="6" t="s">
        <v>7</v>
      </c>
      <c r="G1" s="6" t="s">
        <v>8</v>
      </c>
      <c r="H1" s="6" t="s">
        <v>9</v>
      </c>
      <c r="I1" s="6" t="s">
        <v>10</v>
      </c>
      <c r="J1" s="6" t="s">
        <v>11</v>
      </c>
      <c r="K1" s="6" t="s">
        <v>12</v>
      </c>
      <c r="L1" s="6" t="s">
        <v>13</v>
      </c>
      <c r="M1" s="6"/>
      <c r="N1" s="5" t="s">
        <v>14</v>
      </c>
      <c r="O1" s="5" t="s">
        <v>15</v>
      </c>
      <c r="P1" s="5" t="s">
        <v>16</v>
      </c>
    </row>
    <row r="2" spans="1:16" x14ac:dyDescent="0.25">
      <c r="A2" s="31" t="s">
        <v>188</v>
      </c>
      <c r="B2" t="s">
        <v>305</v>
      </c>
      <c r="C2" s="46"/>
      <c r="D2" s="46"/>
      <c r="E2" s="46"/>
      <c r="F2" s="101"/>
      <c r="G2" s="101"/>
      <c r="H2" s="101"/>
      <c r="I2" s="101"/>
      <c r="J2" s="101"/>
      <c r="K2" s="101"/>
      <c r="L2" s="101"/>
      <c r="M2" s="101"/>
      <c r="N2" s="23" t="s">
        <v>189</v>
      </c>
      <c r="P2" s="22" t="s">
        <v>190</v>
      </c>
    </row>
    <row r="3" spans="1:16" ht="16.350000000000001" customHeight="1" x14ac:dyDescent="0.25">
      <c r="A3" s="31" t="s">
        <v>191</v>
      </c>
      <c r="B3" t="s">
        <v>306</v>
      </c>
      <c r="C3" s="106"/>
      <c r="D3" s="106"/>
      <c r="E3" s="106"/>
      <c r="F3" s="101"/>
      <c r="G3" s="101"/>
      <c r="H3" s="101"/>
      <c r="I3" s="101"/>
      <c r="J3" s="101"/>
      <c r="K3" s="101"/>
      <c r="L3" s="101"/>
      <c r="M3" s="101"/>
      <c r="N3" s="23" t="s">
        <v>30</v>
      </c>
      <c r="O3" s="24" t="s">
        <v>119</v>
      </c>
      <c r="P3" s="22" t="s">
        <v>192</v>
      </c>
    </row>
    <row r="4" spans="1:16" x14ac:dyDescent="0.25">
      <c r="A4" s="31" t="s">
        <v>193</v>
      </c>
      <c r="B4" t="s">
        <v>311</v>
      </c>
      <c r="C4" s="70"/>
      <c r="D4" s="70"/>
      <c r="E4" s="70"/>
      <c r="F4" s="101"/>
      <c r="G4" s="101"/>
      <c r="H4" s="101"/>
      <c r="I4" s="101"/>
      <c r="J4" s="101"/>
      <c r="K4" s="101"/>
      <c r="L4" s="101"/>
      <c r="M4" s="101"/>
      <c r="N4" s="23" t="s">
        <v>30</v>
      </c>
      <c r="O4" s="24" t="s">
        <v>31</v>
      </c>
      <c r="P4" s="22" t="s">
        <v>193</v>
      </c>
    </row>
    <row r="5" spans="1:16" x14ac:dyDescent="0.25">
      <c r="A5" s="31" t="s">
        <v>194</v>
      </c>
      <c r="B5" t="s">
        <v>312</v>
      </c>
      <c r="C5" s="70"/>
      <c r="D5" s="70"/>
      <c r="E5" s="70"/>
      <c r="F5" s="101"/>
      <c r="G5" s="101"/>
      <c r="H5" s="101"/>
      <c r="I5" s="101"/>
      <c r="J5" s="101"/>
      <c r="K5" s="101"/>
      <c r="L5" s="101"/>
      <c r="M5" s="101"/>
      <c r="N5" s="23" t="s">
        <v>30</v>
      </c>
      <c r="P5" s="22" t="s">
        <v>194</v>
      </c>
    </row>
    <row r="6" spans="1:16" x14ac:dyDescent="0.25">
      <c r="A6" s="31" t="s">
        <v>195</v>
      </c>
      <c r="B6" t="s">
        <v>314</v>
      </c>
      <c r="C6" s="70"/>
      <c r="D6" s="70"/>
      <c r="E6" s="70"/>
      <c r="F6" s="101"/>
      <c r="G6" s="101"/>
      <c r="H6" s="101"/>
      <c r="I6" s="101"/>
      <c r="J6" s="101"/>
      <c r="K6" s="101"/>
      <c r="L6" s="101"/>
      <c r="M6" s="101"/>
      <c r="N6" s="23" t="s">
        <v>30</v>
      </c>
      <c r="P6" s="22" t="s">
        <v>195</v>
      </c>
    </row>
    <row r="8" spans="1:16" x14ac:dyDescent="0.25">
      <c r="A8" s="15" t="s">
        <v>196</v>
      </c>
      <c r="B8" s="16"/>
      <c r="C8" s="16"/>
      <c r="D8" s="16"/>
      <c r="E8" s="16"/>
      <c r="F8" s="16"/>
      <c r="G8" s="16"/>
      <c r="H8" s="16"/>
      <c r="I8" s="16"/>
      <c r="J8" s="16"/>
      <c r="K8" s="16"/>
      <c r="L8" s="16"/>
      <c r="M8" s="16"/>
      <c r="N8" s="16"/>
      <c r="O8" s="16"/>
      <c r="P8" s="16"/>
    </row>
    <row r="9" spans="1:16" ht="25.5" x14ac:dyDescent="0.25">
      <c r="A9" s="31" t="s">
        <v>197</v>
      </c>
      <c r="B9" t="s">
        <v>282</v>
      </c>
      <c r="C9" s="46"/>
      <c r="D9" s="46"/>
      <c r="E9" s="46"/>
      <c r="F9" s="45"/>
      <c r="G9" s="45"/>
      <c r="H9" s="45"/>
      <c r="I9" s="45"/>
      <c r="J9" s="45"/>
      <c r="K9" s="45"/>
      <c r="L9" s="45"/>
      <c r="M9" s="45"/>
      <c r="N9" s="23" t="s">
        <v>30</v>
      </c>
      <c r="O9" s="24" t="s">
        <v>48</v>
      </c>
      <c r="P9" s="22" t="s">
        <v>325</v>
      </c>
    </row>
    <row r="10" spans="1:16" ht="25.5" x14ac:dyDescent="0.25">
      <c r="A10" s="31" t="s">
        <v>198</v>
      </c>
      <c r="B10" t="s">
        <v>283</v>
      </c>
      <c r="C10" s="46"/>
      <c r="D10" s="46"/>
      <c r="E10" s="46"/>
      <c r="F10" s="45"/>
      <c r="G10" s="45"/>
      <c r="H10" s="45"/>
      <c r="I10" s="45"/>
      <c r="J10" s="45"/>
      <c r="K10" s="45"/>
      <c r="L10" s="45"/>
      <c r="M10" s="45"/>
      <c r="N10" s="23" t="s">
        <v>30</v>
      </c>
      <c r="O10" s="24" t="s">
        <v>48</v>
      </c>
      <c r="P10" s="22" t="s">
        <v>325</v>
      </c>
    </row>
    <row r="11" spans="1:16" x14ac:dyDescent="0.25">
      <c r="O11" s="24"/>
    </row>
    <row r="12" spans="1:16" x14ac:dyDescent="0.25">
      <c r="A12" s="15" t="s">
        <v>199</v>
      </c>
      <c r="B12" s="16"/>
      <c r="C12" s="47"/>
      <c r="D12" s="47"/>
      <c r="E12" s="47"/>
      <c r="F12" s="47"/>
      <c r="G12" s="47"/>
      <c r="H12" s="47"/>
      <c r="I12" s="47"/>
      <c r="J12" s="47"/>
      <c r="K12" s="47"/>
      <c r="L12" s="47"/>
      <c r="M12" s="47"/>
      <c r="N12" s="47"/>
      <c r="O12" s="47"/>
      <c r="P12" s="47"/>
    </row>
    <row r="13" spans="1:16" ht="25.5" x14ac:dyDescent="0.25">
      <c r="A13" s="31" t="s">
        <v>200</v>
      </c>
      <c r="B13" t="s">
        <v>284</v>
      </c>
      <c r="C13" s="46"/>
      <c r="D13" s="46"/>
      <c r="E13" s="46"/>
      <c r="F13" s="45"/>
      <c r="G13" s="45"/>
      <c r="H13" s="45"/>
      <c r="I13" s="45"/>
      <c r="J13" s="45"/>
      <c r="K13" s="45"/>
      <c r="L13" s="45"/>
      <c r="M13" s="45"/>
      <c r="N13" s="23" t="s">
        <v>30</v>
      </c>
      <c r="O13" s="24" t="s">
        <v>48</v>
      </c>
      <c r="P13" s="22" t="s">
        <v>325</v>
      </c>
    </row>
    <row r="14" spans="1:16" ht="25.5" x14ac:dyDescent="0.25">
      <c r="A14" s="31" t="s">
        <v>201</v>
      </c>
      <c r="B14" t="s">
        <v>285</v>
      </c>
      <c r="C14" s="46"/>
      <c r="D14" s="46"/>
      <c r="E14" s="46"/>
      <c r="F14" s="45"/>
      <c r="G14" s="45"/>
      <c r="H14" s="45"/>
      <c r="I14" s="45"/>
      <c r="J14" s="45"/>
      <c r="K14" s="45"/>
      <c r="L14" s="45"/>
      <c r="M14" s="45"/>
      <c r="N14" s="23" t="s">
        <v>30</v>
      </c>
      <c r="O14" s="24" t="s">
        <v>48</v>
      </c>
      <c r="P14" s="22" t="s">
        <v>325</v>
      </c>
    </row>
    <row r="15" spans="1:16" ht="25.5" x14ac:dyDescent="0.25">
      <c r="A15" s="31" t="s">
        <v>202</v>
      </c>
      <c r="B15" t="s">
        <v>286</v>
      </c>
      <c r="C15" s="46"/>
      <c r="D15" s="46"/>
      <c r="E15" s="46"/>
      <c r="F15" s="45"/>
      <c r="G15" s="45"/>
      <c r="H15" s="45"/>
      <c r="I15" s="45"/>
      <c r="J15" s="45"/>
      <c r="K15" s="45"/>
      <c r="L15" s="45"/>
      <c r="M15" s="45"/>
      <c r="N15" s="23" t="s">
        <v>30</v>
      </c>
      <c r="O15" s="24" t="s">
        <v>48</v>
      </c>
      <c r="P15" s="22" t="s">
        <v>325</v>
      </c>
    </row>
    <row r="16" spans="1:16" ht="45" x14ac:dyDescent="0.25">
      <c r="A16" s="48" t="s">
        <v>203</v>
      </c>
      <c r="B16" s="9" t="s">
        <v>287</v>
      </c>
      <c r="C16" s="46"/>
      <c r="D16" s="46"/>
      <c r="E16" s="46"/>
      <c r="F16" s="45"/>
      <c r="G16" s="45"/>
      <c r="H16" s="45"/>
      <c r="I16" s="45"/>
      <c r="J16" s="45"/>
      <c r="K16" s="45"/>
      <c r="L16" s="45"/>
      <c r="M16" s="45"/>
      <c r="N16" s="49" t="s">
        <v>30</v>
      </c>
      <c r="O16" s="24" t="s">
        <v>48</v>
      </c>
      <c r="P16" s="22" t="s">
        <v>325</v>
      </c>
    </row>
    <row r="17" spans="1:16" ht="25.5" x14ac:dyDescent="0.25">
      <c r="A17" s="31" t="s">
        <v>204</v>
      </c>
      <c r="B17" t="s">
        <v>288</v>
      </c>
      <c r="C17" s="46"/>
      <c r="D17" s="46"/>
      <c r="E17" s="46"/>
      <c r="F17" s="45"/>
      <c r="G17" s="45"/>
      <c r="H17" s="45"/>
      <c r="I17" s="45"/>
      <c r="J17" s="45"/>
      <c r="K17" s="45"/>
      <c r="L17" s="45"/>
      <c r="M17" s="45"/>
      <c r="N17" s="23" t="s">
        <v>30</v>
      </c>
      <c r="O17" s="24" t="s">
        <v>48</v>
      </c>
      <c r="P17" s="22" t="s">
        <v>325</v>
      </c>
    </row>
    <row r="19" spans="1:16" x14ac:dyDescent="0.25">
      <c r="A19" s="15" t="s">
        <v>205</v>
      </c>
      <c r="B19" s="16"/>
      <c r="C19" s="47"/>
      <c r="D19" s="47"/>
      <c r="E19" s="47"/>
      <c r="F19" s="47"/>
      <c r="G19" s="47"/>
      <c r="H19" s="47"/>
      <c r="I19" s="47"/>
      <c r="J19" s="47"/>
      <c r="K19" s="47"/>
      <c r="L19" s="47"/>
      <c r="M19" s="47"/>
      <c r="N19" s="47"/>
      <c r="O19" s="47"/>
      <c r="P19" s="47"/>
    </row>
    <row r="20" spans="1:16" ht="25.5" x14ac:dyDescent="0.25">
      <c r="A20" s="31" t="s">
        <v>206</v>
      </c>
      <c r="B20" t="s">
        <v>289</v>
      </c>
      <c r="C20" s="46"/>
      <c r="D20" s="46"/>
      <c r="E20" s="46"/>
      <c r="F20" s="45"/>
      <c r="G20" s="45"/>
      <c r="H20" s="45"/>
      <c r="I20" s="45"/>
      <c r="J20" s="45"/>
      <c r="K20" s="45"/>
      <c r="L20" s="45"/>
      <c r="M20" s="45"/>
      <c r="N20" s="23" t="s">
        <v>30</v>
      </c>
      <c r="O20" s="24" t="s">
        <v>48</v>
      </c>
      <c r="P20" s="22" t="s">
        <v>325</v>
      </c>
    </row>
    <row r="21" spans="1:16" ht="25.5" x14ac:dyDescent="0.25">
      <c r="A21" s="31" t="s">
        <v>207</v>
      </c>
      <c r="B21" t="s">
        <v>290</v>
      </c>
      <c r="C21" s="46"/>
      <c r="D21" s="46"/>
      <c r="E21" s="46"/>
      <c r="F21" s="45"/>
      <c r="G21" s="45"/>
      <c r="H21" s="45"/>
      <c r="I21" s="45"/>
      <c r="J21" s="45"/>
      <c r="K21" s="45"/>
      <c r="L21" s="45"/>
      <c r="M21" s="45"/>
      <c r="N21" s="23" t="s">
        <v>30</v>
      </c>
      <c r="O21" s="24" t="s">
        <v>48</v>
      </c>
      <c r="P21" s="22" t="s">
        <v>325</v>
      </c>
    </row>
    <row r="22" spans="1:16" ht="25.5" x14ac:dyDescent="0.25">
      <c r="A22" s="31" t="s">
        <v>208</v>
      </c>
      <c r="B22" t="s">
        <v>291</v>
      </c>
      <c r="C22" s="46"/>
      <c r="D22" s="46"/>
      <c r="E22" s="46"/>
      <c r="F22" s="45"/>
      <c r="G22" s="45"/>
      <c r="H22" s="45"/>
      <c r="I22" s="45"/>
      <c r="J22" s="45"/>
      <c r="K22" s="45"/>
      <c r="L22" s="45"/>
      <c r="M22" s="45"/>
      <c r="N22" s="23" t="s">
        <v>30</v>
      </c>
      <c r="O22" s="24" t="s">
        <v>48</v>
      </c>
      <c r="P22" s="22" t="s">
        <v>325</v>
      </c>
    </row>
    <row r="24" spans="1:16" x14ac:dyDescent="0.25">
      <c r="A24" s="15" t="s">
        <v>209</v>
      </c>
      <c r="B24" s="16"/>
      <c r="C24" s="47"/>
      <c r="D24" s="47"/>
      <c r="E24" s="47"/>
      <c r="F24" s="47"/>
      <c r="G24" s="47"/>
      <c r="H24" s="47"/>
      <c r="I24" s="47"/>
      <c r="J24" s="47"/>
      <c r="K24" s="47"/>
      <c r="L24" s="47"/>
      <c r="M24" s="47"/>
      <c r="N24" s="47"/>
      <c r="O24" s="47"/>
      <c r="P24" s="47"/>
    </row>
    <row r="25" spans="1:16" ht="25.5" x14ac:dyDescent="0.25">
      <c r="A25" s="31" t="s">
        <v>210</v>
      </c>
      <c r="B25" t="s">
        <v>292</v>
      </c>
      <c r="C25" s="46"/>
      <c r="D25" s="46"/>
      <c r="E25" s="46"/>
      <c r="F25" s="45"/>
      <c r="G25" s="45"/>
      <c r="H25" s="45"/>
      <c r="I25" s="45"/>
      <c r="J25" s="45"/>
      <c r="K25" s="45"/>
      <c r="L25" s="45"/>
      <c r="M25" s="45"/>
      <c r="N25" s="23" t="s">
        <v>30</v>
      </c>
      <c r="O25" s="24" t="s">
        <v>48</v>
      </c>
      <c r="P25" s="22" t="s">
        <v>325</v>
      </c>
    </row>
    <row r="26" spans="1:16" ht="25.5" x14ac:dyDescent="0.25">
      <c r="A26" s="31" t="s">
        <v>211</v>
      </c>
      <c r="B26" t="s">
        <v>293</v>
      </c>
      <c r="C26" s="46"/>
      <c r="D26" s="46"/>
      <c r="E26" s="46"/>
      <c r="F26" s="45"/>
      <c r="G26" s="45"/>
      <c r="H26" s="45"/>
      <c r="I26" s="45"/>
      <c r="J26" s="45"/>
      <c r="K26" s="45"/>
      <c r="L26" s="45"/>
      <c r="M26" s="45"/>
      <c r="N26" s="23" t="s">
        <v>30</v>
      </c>
      <c r="O26" s="24" t="s">
        <v>48</v>
      </c>
      <c r="P26" s="22" t="s">
        <v>325</v>
      </c>
    </row>
    <row r="27" spans="1:16" ht="25.5" x14ac:dyDescent="0.25">
      <c r="A27" s="31" t="s">
        <v>212</v>
      </c>
      <c r="B27" t="s">
        <v>294</v>
      </c>
      <c r="C27" s="46"/>
      <c r="D27" s="46"/>
      <c r="E27" s="46"/>
      <c r="F27" s="45"/>
      <c r="G27" s="45"/>
      <c r="H27" s="45"/>
      <c r="I27" s="45"/>
      <c r="J27" s="45"/>
      <c r="K27" s="45"/>
      <c r="L27" s="45"/>
      <c r="M27" s="45"/>
      <c r="N27" s="23" t="s">
        <v>30</v>
      </c>
      <c r="O27" s="24" t="s">
        <v>48</v>
      </c>
      <c r="P27" s="22" t="s">
        <v>325</v>
      </c>
    </row>
    <row r="28" spans="1:16" x14ac:dyDescent="0.25">
      <c r="A28" s="31"/>
    </row>
    <row r="29" spans="1:16" x14ac:dyDescent="0.25">
      <c r="A29" s="15" t="s">
        <v>213</v>
      </c>
      <c r="B29" s="16"/>
      <c r="C29" s="47"/>
      <c r="D29" s="47"/>
      <c r="E29" s="47"/>
      <c r="F29" s="47"/>
      <c r="G29" s="47"/>
      <c r="H29" s="47"/>
      <c r="I29" s="47"/>
      <c r="J29" s="47"/>
      <c r="K29" s="47"/>
      <c r="L29" s="47"/>
      <c r="M29" s="47"/>
      <c r="N29" s="47"/>
      <c r="O29" s="47"/>
      <c r="P29" s="47"/>
    </row>
    <row r="30" spans="1:16" ht="75" x14ac:dyDescent="0.25">
      <c r="A30" s="73" t="s">
        <v>214</v>
      </c>
      <c r="B30" s="104" t="s">
        <v>295</v>
      </c>
      <c r="C30" s="102"/>
      <c r="D30" s="102"/>
      <c r="E30" s="102"/>
      <c r="F30" s="103"/>
      <c r="G30" s="103"/>
      <c r="H30" s="103"/>
      <c r="I30" s="103"/>
      <c r="J30" s="103"/>
      <c r="K30" s="103"/>
      <c r="L30" s="103"/>
      <c r="M30" s="101"/>
      <c r="N30" s="49" t="s">
        <v>30</v>
      </c>
      <c r="O30" s="71"/>
      <c r="P30" s="72" t="s">
        <v>329</v>
      </c>
    </row>
    <row r="31" spans="1:16" ht="38.25" x14ac:dyDescent="0.25">
      <c r="A31" s="31" t="s">
        <v>215</v>
      </c>
      <c r="B31" t="s">
        <v>296</v>
      </c>
      <c r="C31" s="46"/>
      <c r="D31" s="46"/>
      <c r="E31" s="46"/>
      <c r="F31" s="101"/>
      <c r="G31" s="101"/>
      <c r="H31" s="101"/>
      <c r="I31" s="101"/>
      <c r="J31" s="101"/>
      <c r="K31" s="101"/>
      <c r="L31" s="101"/>
      <c r="M31" s="101"/>
      <c r="N31" s="49" t="s">
        <v>30</v>
      </c>
      <c r="P31" s="72" t="s">
        <v>329</v>
      </c>
    </row>
    <row r="32" spans="1:16" x14ac:dyDescent="0.25">
      <c r="A32" s="31"/>
    </row>
    <row r="33" spans="1:16" x14ac:dyDescent="0.25">
      <c r="A33" s="15" t="s">
        <v>216</v>
      </c>
      <c r="B33" s="16"/>
      <c r="C33" s="47"/>
      <c r="D33" s="47"/>
      <c r="E33" s="47"/>
      <c r="F33" s="47"/>
      <c r="G33" s="47"/>
      <c r="H33" s="47"/>
      <c r="I33" s="47"/>
      <c r="J33" s="47"/>
      <c r="K33" s="47"/>
      <c r="L33" s="47"/>
      <c r="M33" s="47"/>
      <c r="N33" s="47"/>
      <c r="O33" s="47"/>
      <c r="P33" s="47"/>
    </row>
    <row r="34" spans="1:16" ht="60" x14ac:dyDescent="0.25">
      <c r="A34" s="48" t="s">
        <v>217</v>
      </c>
      <c r="B34" s="104" t="s">
        <v>297</v>
      </c>
      <c r="C34" s="46"/>
      <c r="D34" s="46"/>
      <c r="E34" s="46"/>
      <c r="F34" s="45"/>
      <c r="G34" s="45"/>
      <c r="H34" s="45"/>
      <c r="I34" s="45"/>
      <c r="J34" s="45"/>
      <c r="K34" s="45"/>
      <c r="L34" s="45"/>
      <c r="M34" s="45"/>
      <c r="N34" s="49" t="s">
        <v>30</v>
      </c>
      <c r="O34" s="24" t="s">
        <v>48</v>
      </c>
      <c r="P34" s="22" t="s">
        <v>325</v>
      </c>
    </row>
    <row r="35" spans="1:16" x14ac:dyDescent="0.25">
      <c r="N35" s="23"/>
    </row>
    <row r="36" spans="1:16" x14ac:dyDescent="0.25">
      <c r="A36" s="15" t="s">
        <v>218</v>
      </c>
      <c r="B36" s="16"/>
      <c r="C36" s="47"/>
      <c r="D36" s="47"/>
      <c r="E36" s="47"/>
      <c r="F36" s="47"/>
      <c r="G36" s="47"/>
      <c r="H36" s="47"/>
      <c r="I36" s="47"/>
      <c r="J36" s="47"/>
      <c r="K36" s="47"/>
      <c r="L36" s="47"/>
      <c r="M36" s="47"/>
      <c r="N36" s="16"/>
      <c r="O36" s="16"/>
      <c r="P36" s="16"/>
    </row>
    <row r="37" spans="1:16" ht="25.5" x14ac:dyDescent="0.25">
      <c r="A37" s="31" t="s">
        <v>319</v>
      </c>
      <c r="B37" t="s">
        <v>298</v>
      </c>
      <c r="C37" s="46"/>
      <c r="D37" s="46"/>
      <c r="E37" s="46"/>
      <c r="F37" s="45"/>
      <c r="G37" s="45"/>
      <c r="H37" s="45"/>
      <c r="I37" s="45"/>
      <c r="J37" s="45"/>
      <c r="K37" s="45"/>
      <c r="L37" s="45"/>
      <c r="M37" s="45"/>
      <c r="N37" s="23" t="s">
        <v>30</v>
      </c>
      <c r="O37" s="24" t="s">
        <v>48</v>
      </c>
      <c r="P37" s="22" t="s">
        <v>326</v>
      </c>
    </row>
    <row r="38" spans="1:16" ht="45" x14ac:dyDescent="0.25">
      <c r="A38" s="48" t="s">
        <v>320</v>
      </c>
      <c r="B38" s="9" t="s">
        <v>299</v>
      </c>
      <c r="C38" s="46"/>
      <c r="D38" s="46"/>
      <c r="E38" s="46"/>
      <c r="F38" s="45"/>
      <c r="G38" s="45"/>
      <c r="H38" s="45"/>
      <c r="I38" s="45"/>
      <c r="J38" s="45"/>
      <c r="K38" s="45"/>
      <c r="L38" s="45"/>
      <c r="M38" s="45"/>
      <c r="N38" s="49" t="s">
        <v>30</v>
      </c>
      <c r="O38" s="24" t="s">
        <v>48</v>
      </c>
      <c r="P38" s="22" t="s">
        <v>326</v>
      </c>
    </row>
    <row r="39" spans="1:16" ht="30" x14ac:dyDescent="0.25">
      <c r="A39" s="48" t="s">
        <v>321</v>
      </c>
      <c r="B39" s="104" t="s">
        <v>300</v>
      </c>
      <c r="C39" s="46"/>
      <c r="D39" s="46"/>
      <c r="E39" s="46"/>
      <c r="F39" s="45"/>
      <c r="G39" s="45"/>
      <c r="H39" s="45"/>
      <c r="I39" s="45"/>
      <c r="J39" s="45"/>
      <c r="K39" s="45"/>
      <c r="L39" s="45"/>
      <c r="M39" s="45"/>
      <c r="N39" s="49" t="s">
        <v>30</v>
      </c>
      <c r="O39" s="24" t="s">
        <v>48</v>
      </c>
      <c r="P39" s="22" t="s">
        <v>326</v>
      </c>
    </row>
    <row r="40" spans="1:16" ht="25.5" x14ac:dyDescent="0.25">
      <c r="A40" s="31" t="s">
        <v>322</v>
      </c>
      <c r="B40" t="s">
        <v>301</v>
      </c>
      <c r="C40" s="46"/>
      <c r="D40" s="46"/>
      <c r="E40" s="46"/>
      <c r="F40" s="45"/>
      <c r="G40" s="45"/>
      <c r="H40" s="45"/>
      <c r="I40" s="45"/>
      <c r="J40" s="45"/>
      <c r="K40" s="45"/>
      <c r="L40" s="45"/>
      <c r="M40" s="45"/>
      <c r="N40" s="23" t="s">
        <v>30</v>
      </c>
      <c r="O40" s="24" t="s">
        <v>48</v>
      </c>
      <c r="P40" s="22" t="s">
        <v>326</v>
      </c>
    </row>
    <row r="41" spans="1:16" ht="25.5" x14ac:dyDescent="0.25">
      <c r="A41" s="31" t="s">
        <v>323</v>
      </c>
      <c r="B41" t="s">
        <v>302</v>
      </c>
      <c r="C41" s="46"/>
      <c r="D41" s="46"/>
      <c r="E41" s="46"/>
      <c r="F41" s="45"/>
      <c r="G41" s="45"/>
      <c r="H41" s="45"/>
      <c r="I41" s="45"/>
      <c r="J41" s="45"/>
      <c r="K41" s="45"/>
      <c r="L41" s="45"/>
      <c r="M41" s="45"/>
      <c r="N41" s="23" t="s">
        <v>30</v>
      </c>
      <c r="O41" s="24" t="s">
        <v>48</v>
      </c>
      <c r="P41" s="22" t="s">
        <v>326</v>
      </c>
    </row>
    <row r="42" spans="1:16" ht="30" x14ac:dyDescent="0.25">
      <c r="A42" s="48" t="s">
        <v>324</v>
      </c>
      <c r="B42" s="9" t="s">
        <v>303</v>
      </c>
      <c r="C42" s="46"/>
      <c r="D42" s="46"/>
      <c r="E42" s="46"/>
      <c r="F42" s="45"/>
      <c r="G42" s="45"/>
      <c r="H42" s="45"/>
      <c r="I42" s="45"/>
      <c r="J42" s="45"/>
      <c r="K42" s="45"/>
      <c r="L42" s="45"/>
      <c r="M42" s="45"/>
      <c r="N42" s="49" t="s">
        <v>30</v>
      </c>
      <c r="O42" s="24" t="s">
        <v>48</v>
      </c>
      <c r="P42" s="22" t="s">
        <v>326</v>
      </c>
    </row>
    <row r="43" spans="1:16" ht="30" x14ac:dyDescent="0.25">
      <c r="A43" s="48" t="s">
        <v>327</v>
      </c>
      <c r="B43" s="9" t="s">
        <v>304</v>
      </c>
      <c r="C43" s="70"/>
      <c r="D43" s="70"/>
      <c r="E43" s="70"/>
      <c r="F43" s="45"/>
      <c r="G43" s="45"/>
      <c r="H43" s="45"/>
      <c r="I43" s="45"/>
      <c r="J43" s="45"/>
      <c r="K43" s="45"/>
      <c r="L43" s="45"/>
      <c r="M43" s="45"/>
      <c r="N43" s="49" t="s">
        <v>30</v>
      </c>
      <c r="O43" s="24" t="s">
        <v>48</v>
      </c>
      <c r="P43" s="22" t="s">
        <v>326</v>
      </c>
    </row>
  </sheetData>
  <dataValidations count="3">
    <dataValidation type="list" allowBlank="1" showInputMessage="1" showErrorMessage="1" sqref="C9:M10 C13:M17 C20:M22 C25:M27 C34:E34 C37:E43">
      <formula1>"0,1"</formula1>
    </dataValidation>
    <dataValidation showInputMessage="1" showErrorMessage="1" sqref="F2"/>
    <dataValidation type="custom" showInputMessage="1" showErrorMessage="1" sqref="F3:F6"/>
  </dataValidation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expression" priority="65" id="{E303187D-3574-43DE-8584-94B41A32B4C5}">
            <xm:f>Inputs.mt!$F$88="continue"</xm:f>
            <x14:dxf>
              <fill>
                <patternFill>
                  <bgColor rgb="FFFFFF00"/>
                </patternFill>
              </fill>
            </x14:dxf>
          </x14:cfRule>
          <xm:sqref>F2:F3 F9:F10 F13:F17 F20:F22 F25:F27 F30:F31 F34 F37:F42</xm:sqref>
        </x14:conditionalFormatting>
        <x14:conditionalFormatting xmlns:xm="http://schemas.microsoft.com/office/excel/2006/main">
          <x14:cfRule type="expression" priority="8" id="{C2C28A18-6FB3-4B40-86BD-F62AC6CAA6F6}">
            <xm:f>Inputs.mt!$F$88="CONTINUE"</xm:f>
            <x14:dxf>
              <fill>
                <patternFill>
                  <bgColor rgb="FFFFC000"/>
                </patternFill>
              </fill>
            </x14:dxf>
          </x14:cfRule>
          <xm:sqref>F4:F6</xm:sqref>
        </x14:conditionalFormatting>
        <x14:conditionalFormatting xmlns:xm="http://schemas.microsoft.com/office/excel/2006/main">
          <x14:cfRule type="expression" priority="1" id="{1F15875C-8EDB-4A37-82F3-5AF91FFE5DC8}">
            <xm:f>Inputs.mt!$L$88="CONTINUE"</xm:f>
            <x14:dxf>
              <fill>
                <patternFill>
                  <bgColor rgb="FFFFC000"/>
                </patternFill>
              </fill>
            </x14:dxf>
          </x14:cfRule>
          <xm:sqref>F43:L43</xm:sqref>
        </x14:conditionalFormatting>
        <x14:conditionalFormatting xmlns:xm="http://schemas.microsoft.com/office/excel/2006/main">
          <x14:cfRule type="expression" priority="64" id="{727BC9E4-4268-4C71-BD8D-8AB1A10FCBFE}">
            <xm:f>Inputs.mt!$G$88="continue"</xm:f>
            <x14:dxf>
              <fill>
                <patternFill>
                  <bgColor rgb="FFFFFF00"/>
                </patternFill>
              </fill>
            </x14:dxf>
          </x14:cfRule>
          <xm:sqref>G2:G3 G9:G10 G13:G17 G20:G22 G25:G27 G30:G31 G34 G37:G42</xm:sqref>
        </x14:conditionalFormatting>
        <x14:conditionalFormatting xmlns:xm="http://schemas.microsoft.com/office/excel/2006/main">
          <x14:cfRule type="expression" priority="7" id="{458D46D6-A2BD-433E-8BE4-5FC68FCBE853}">
            <xm:f>Inputs.mt!$G$88="CONTINUE"</xm:f>
            <x14:dxf>
              <fill>
                <patternFill>
                  <bgColor rgb="FFFFC000"/>
                </patternFill>
              </fill>
            </x14:dxf>
          </x14:cfRule>
          <xm:sqref>G4:G6</xm:sqref>
        </x14:conditionalFormatting>
        <x14:conditionalFormatting xmlns:xm="http://schemas.microsoft.com/office/excel/2006/main">
          <x14:cfRule type="expression" priority="63" id="{7EF8212F-EED2-4FD3-AC47-E1373918A8DB}">
            <xm:f>Inputs.mt!$H$88="continue"</xm:f>
            <x14:dxf>
              <fill>
                <patternFill>
                  <bgColor rgb="FFFFFF00"/>
                </patternFill>
              </fill>
            </x14:dxf>
          </x14:cfRule>
          <xm:sqref>H2:H3 H9:H10 H13:H17 H20:H22 H25:H27 H30:H31 H34 H37:H42</xm:sqref>
        </x14:conditionalFormatting>
        <x14:conditionalFormatting xmlns:xm="http://schemas.microsoft.com/office/excel/2006/main">
          <x14:cfRule type="expression" priority="6" id="{CF9E792D-F378-4AE5-9959-CDA676F3B182}">
            <xm:f>Inputs.mt!$H$88="CONTINUE"</xm:f>
            <x14:dxf>
              <fill>
                <patternFill>
                  <bgColor rgb="FFFFC000"/>
                </patternFill>
              </fill>
            </x14:dxf>
          </x14:cfRule>
          <xm:sqref>H4:H6</xm:sqref>
        </x14:conditionalFormatting>
        <x14:conditionalFormatting xmlns:xm="http://schemas.microsoft.com/office/excel/2006/main">
          <x14:cfRule type="expression" priority="62" id="{BC4D8AA9-60DD-4C6F-9B2E-7220C9C6D414}">
            <xm:f>Inputs.mt!$I$88="continue"</xm:f>
            <x14:dxf>
              <fill>
                <patternFill>
                  <bgColor rgb="FFFFFF00"/>
                </patternFill>
              </fill>
            </x14:dxf>
          </x14:cfRule>
          <xm:sqref>I2:I3 I9:I10 I13:I17 I20:I22 I25:I27 I30:I31 I34 I37:I42</xm:sqref>
        </x14:conditionalFormatting>
        <x14:conditionalFormatting xmlns:xm="http://schemas.microsoft.com/office/excel/2006/main">
          <x14:cfRule type="expression" priority="5" id="{B111F04F-6697-4BCF-A4AB-D249F1A01114}">
            <xm:f>Inputs.mt!$I$88="CONTINUE"</xm:f>
            <x14:dxf>
              <fill>
                <patternFill>
                  <bgColor rgb="FFFFC000"/>
                </patternFill>
              </fill>
            </x14:dxf>
          </x14:cfRule>
          <xm:sqref>I4:I6</xm:sqref>
        </x14:conditionalFormatting>
        <x14:conditionalFormatting xmlns:xm="http://schemas.microsoft.com/office/excel/2006/main">
          <x14:cfRule type="expression" priority="61" id="{7DB036BB-1873-41D0-A4D8-D83D3FD44E1D}">
            <xm:f>Inputs.mt!$J$88="continue"</xm:f>
            <x14:dxf>
              <fill>
                <patternFill>
                  <bgColor rgb="FFFFFF00"/>
                </patternFill>
              </fill>
            </x14:dxf>
          </x14:cfRule>
          <xm:sqref>J2:J3 J9:J10 J13:J17 J20:J22 J25:J27 J30:J31 J34 J37:J42</xm:sqref>
        </x14:conditionalFormatting>
        <x14:conditionalFormatting xmlns:xm="http://schemas.microsoft.com/office/excel/2006/main">
          <x14:cfRule type="expression" priority="4" id="{914D18C8-090C-4644-AEB0-2D31BB6B7A63}">
            <xm:f>Inputs.mt!$J$88="CONTINUE"</xm:f>
            <x14:dxf>
              <fill>
                <patternFill>
                  <bgColor rgb="FFFFC000"/>
                </patternFill>
              </fill>
            </x14:dxf>
          </x14:cfRule>
          <xm:sqref>J4:J6</xm:sqref>
        </x14:conditionalFormatting>
        <x14:conditionalFormatting xmlns:xm="http://schemas.microsoft.com/office/excel/2006/main">
          <x14:cfRule type="expression" priority="60" id="{03D92A43-0EF5-44E9-B6DD-790DC98A7AD4}">
            <xm:f>Inputs.mt!$K$88="continue"</xm:f>
            <x14:dxf>
              <fill>
                <patternFill>
                  <bgColor rgb="FFFFFF00"/>
                </patternFill>
              </fill>
            </x14:dxf>
          </x14:cfRule>
          <xm:sqref>K2:K3 K9:K10 K13:K17 K20:K22 K25:K27 K30:K31 K34 K37:K42</xm:sqref>
        </x14:conditionalFormatting>
        <x14:conditionalFormatting xmlns:xm="http://schemas.microsoft.com/office/excel/2006/main">
          <x14:cfRule type="expression" priority="3" id="{DD88706B-1256-4756-8113-66E056D2B5DB}">
            <xm:f>Inputs.mt!$K$88="CONTINUE"</xm:f>
            <x14:dxf>
              <fill>
                <patternFill>
                  <bgColor rgb="FFFFC000"/>
                </patternFill>
              </fill>
            </x14:dxf>
          </x14:cfRule>
          <xm:sqref>K4:K6</xm:sqref>
        </x14:conditionalFormatting>
        <x14:conditionalFormatting xmlns:xm="http://schemas.microsoft.com/office/excel/2006/main">
          <x14:cfRule type="expression" priority="59" id="{49B91975-E2DD-4E8C-B75D-F0C81E6E47AE}">
            <xm:f>Inputs.mt!$L$88="continue"</xm:f>
            <x14:dxf>
              <fill>
                <patternFill>
                  <bgColor rgb="FFFFFF00"/>
                </patternFill>
              </fill>
            </x14:dxf>
          </x14:cfRule>
          <xm:sqref>L2:M3 L9:M10 L13:M17 L20:M22 L25:M27 L30:M31 L34:M34 L37:M42</xm:sqref>
        </x14:conditionalFormatting>
        <x14:conditionalFormatting xmlns:xm="http://schemas.microsoft.com/office/excel/2006/main">
          <x14:cfRule type="expression" priority="2" id="{8E04BEFB-DBA7-45C6-B28A-A3CBEC935193}">
            <xm:f>Inputs.mt!$L$88="CONTINUE"</xm:f>
            <x14:dxf>
              <fill>
                <patternFill>
                  <bgColor rgb="FFFFC000"/>
                </patternFill>
              </fill>
            </x14:dxf>
          </x14:cfRule>
          <xm:sqref>L4:M6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3B1F5D7841074CBE2E963D24797DAD" ma:contentTypeVersion="15" ma:contentTypeDescription="Create a new document." ma:contentTypeScope="" ma:versionID="5278e58e5d159b5a7436ec8b24dd74aa">
  <xsd:schema xmlns:xsd="http://www.w3.org/2001/XMLSchema" xmlns:xs="http://www.w3.org/2001/XMLSchema" xmlns:p="http://schemas.microsoft.com/office/2006/metadata/properties" xmlns:ns2="1bece07b-d03c-423c-b8a0-beed4db0bbc2" xmlns:ns3="e1debc6b-b43f-4dc7-a7b0-dc87a290d3c1" targetNamespace="http://schemas.microsoft.com/office/2006/metadata/properties" ma:root="true" ma:fieldsID="49fb2e215148cba0d4be00362e23486d" ns2:_="" ns3:_="">
    <xsd:import namespace="1bece07b-d03c-423c-b8a0-beed4db0bbc2"/>
    <xsd:import namespace="e1debc6b-b43f-4dc7-a7b0-dc87a290d3c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ece07b-d03c-423c-b8a0-beed4db0bb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debc6b-b43f-4dc7-a7b0-dc87a290d3c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6767ad5c-da50-4896-aac3-cdfa57f5d0bb}" ma:internalName="TaxCatchAll" ma:showField="CatchAllData" ma:web="e1debc6b-b43f-4dc7-a7b0-dc87a290d3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1debc6b-b43f-4dc7-a7b0-dc87a290d3c1" xsi:nil="true"/>
    <lcf76f155ced4ddcb4097134ff3c332f xmlns="1bece07b-d03c-423c-b8a0-beed4db0bbc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FE7007-0C4F-477B-BEB6-3DC8DDE5A0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ece07b-d03c-423c-b8a0-beed4db0bbc2"/>
    <ds:schemaRef ds:uri="e1debc6b-b43f-4dc7-a7b0-dc87a290d3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754D48-326B-4DA0-BB46-E77B857F180D}">
  <ds:schemaRefs>
    <ds:schemaRef ds:uri="1bece07b-d03c-423c-b8a0-beed4db0bbc2"/>
    <ds:schemaRef ds:uri="http://purl.org/dc/elements/1.1/"/>
    <ds:schemaRef ds:uri="http://www.w3.org/XML/1998/namespace"/>
    <ds:schemaRef ds:uri="http://schemas.microsoft.com/office/2006/documentManagement/types"/>
    <ds:schemaRef ds:uri="http://purl.org/dc/term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e1debc6b-b43f-4dc7-a7b0-dc87a290d3c1"/>
  </ds:schemaRefs>
</ds:datastoreItem>
</file>

<file path=customXml/itemProps3.xml><?xml version="1.0" encoding="utf-8"?>
<ds:datastoreItem xmlns:ds="http://schemas.openxmlformats.org/officeDocument/2006/customXml" ds:itemID="{0746C51C-370A-4737-BBC4-BDABA0EFA7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vt:lpstr>
      <vt:lpstr>Inputs.mt</vt:lpstr>
      <vt:lpstr>isv_vehicle_family_ids</vt:lpstr>
      <vt:lpstr>check.mt</vt:lpstr>
    </vt:vector>
  </TitlesOfParts>
  <Company>JRC-Ispra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Francesca SAPORITI</dc:creator>
  <cp:lastModifiedBy>Lorenzo Maineri</cp:lastModifiedBy>
  <dcterms:created xsi:type="dcterms:W3CDTF">2024-03-04T14:52:40Z</dcterms:created>
  <dcterms:modified xsi:type="dcterms:W3CDTF">2024-07-12T07:17:27Z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0x010100263B1F5D7841074CBE2E963D24797DAD</vt:lpwstr>
  </property>
  <property fmtid="{D5CDD505-2E9C-101B-9397-08002B2CF9AE}" pid="3" name="MediaServiceImageTags">
    <vt:lpwstr/>
  </property>
</Properties>
</file>